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0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elnot\HOA\budget\"/>
    </mc:Choice>
  </mc:AlternateContent>
  <xr:revisionPtr revIDLastSave="0" documentId="13_ncr:1_{14DE2234-C29F-4266-8E4B-9A4DC499554D}" xr6:coauthVersionLast="47" xr6:coauthVersionMax="47" xr10:uidLastSave="{00000000-0000-0000-0000-000000000000}"/>
  <bookViews>
    <workbookView xWindow="20370" yWindow="-6120" windowWidth="29040" windowHeight="16440" tabRatio="495" xr2:uid="{00000000-000D-0000-FFFF-FFFF00000000}"/>
  </bookViews>
  <sheets>
    <sheet name="BUDGET 2023" sheetId="8" r:id="rId1"/>
  </sheets>
  <definedNames>
    <definedName name="_xlnm.Print_Area" localSheetId="0">'BUDGET 2023'!$A$1:$R$51</definedName>
    <definedName name="_xlnm.Print_Titles" localSheetId="0">'BUDGET 2023'!$A:$A,'BUDGET 2023'!$1:$5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1" i="8" l="1"/>
  <c r="C51" i="8"/>
  <c r="B51" i="8"/>
  <c r="C15" i="8"/>
  <c r="D15" i="8"/>
  <c r="E15" i="8"/>
  <c r="F15" i="8"/>
  <c r="G15" i="8"/>
  <c r="H15" i="8"/>
  <c r="I15" i="8"/>
  <c r="J15" i="8"/>
  <c r="K15" i="8"/>
  <c r="L15" i="8"/>
  <c r="M15" i="8"/>
  <c r="N15" i="8"/>
  <c r="O15" i="8"/>
  <c r="P15" i="8"/>
  <c r="Q15" i="8"/>
  <c r="R15" i="8"/>
  <c r="B15" i="8"/>
  <c r="R49" i="8"/>
  <c r="Q49" i="8"/>
  <c r="P49" i="8"/>
  <c r="O49" i="8"/>
  <c r="N49" i="8"/>
  <c r="M49" i="8"/>
  <c r="L49" i="8"/>
  <c r="K49" i="8"/>
  <c r="J49" i="8"/>
  <c r="I49" i="8"/>
  <c r="H49" i="8"/>
  <c r="G49" i="8"/>
  <c r="E49" i="8"/>
  <c r="E51" i="8" s="1"/>
  <c r="D49" i="8"/>
  <c r="C49" i="8"/>
  <c r="B49" i="8"/>
  <c r="F48" i="8"/>
  <c r="F47" i="8"/>
  <c r="F46" i="8"/>
  <c r="F45" i="8"/>
  <c r="F44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28" i="8"/>
  <c r="F27" i="8"/>
  <c r="F26" i="8"/>
  <c r="F25" i="8"/>
  <c r="F24" i="8"/>
  <c r="F23" i="8"/>
  <c r="F22" i="8"/>
  <c r="F21" i="8"/>
  <c r="F20" i="8"/>
  <c r="F49" i="8" s="1"/>
  <c r="F19" i="8"/>
  <c r="F18" i="8"/>
  <c r="F14" i="8"/>
  <c r="F13" i="8"/>
  <c r="F12" i="8"/>
  <c r="F11" i="8"/>
  <c r="F10" i="8"/>
  <c r="F9" i="8"/>
  <c r="F8" i="8"/>
  <c r="F7" i="8"/>
  <c r="F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Mark Wylie</author>
  </authors>
  <commentList>
    <comment ref="G29" authorId="0" shapeId="0" xr:uid="{2214527C-ED63-4329-8571-0EE41537EEA3}">
      <text>
        <r>
          <rPr>
            <b/>
            <sz val="9"/>
            <color indexed="81"/>
            <rFont val="Tahoma"/>
            <family val="2"/>
          </rPr>
          <t>HOA:</t>
        </r>
        <r>
          <rPr>
            <sz val="9"/>
            <color indexed="81"/>
            <rFont val="Tahoma"/>
            <family val="2"/>
          </rPr>
          <t xml:space="preserve">
In / Out reserve savings</t>
        </r>
      </text>
    </comment>
    <comment ref="G42" authorId="0" shapeId="0" xr:uid="{33764D04-6829-4F3C-AE86-720825637D2F}">
      <text>
        <r>
          <rPr>
            <b/>
            <sz val="9"/>
            <color indexed="81"/>
            <rFont val="Tahoma"/>
            <family val="2"/>
          </rPr>
          <t>HOA:</t>
        </r>
        <r>
          <rPr>
            <sz val="9"/>
            <color indexed="81"/>
            <rFont val="Tahoma"/>
            <family val="2"/>
          </rPr>
          <t xml:space="preserve">
Contract + escalation</t>
        </r>
      </text>
    </comment>
  </commentList>
</comments>
</file>

<file path=xl/sharedStrings.xml><?xml version="1.0" encoding="utf-8"?>
<sst xmlns="http://schemas.openxmlformats.org/spreadsheetml/2006/main" count="65" uniqueCount="64">
  <si>
    <t>BUDGET</t>
  </si>
  <si>
    <t>INCOME</t>
  </si>
  <si>
    <t>TOTAL INCOME</t>
  </si>
  <si>
    <t>EXPENSES</t>
  </si>
  <si>
    <t>Bankcharges</t>
  </si>
  <si>
    <t>Management fee</t>
  </si>
  <si>
    <t>Legal</t>
  </si>
  <si>
    <t>MAR</t>
  </si>
  <si>
    <t>APR</t>
  </si>
  <si>
    <t>MAY</t>
  </si>
  <si>
    <t>JUNE</t>
  </si>
  <si>
    <t>JULY</t>
  </si>
  <si>
    <t>AUG</t>
  </si>
  <si>
    <t>SEPT</t>
  </si>
  <si>
    <t>OCT</t>
  </si>
  <si>
    <t>NOV</t>
  </si>
  <si>
    <t>DEC</t>
  </si>
  <si>
    <t>JAN</t>
  </si>
  <si>
    <t>FEB</t>
  </si>
  <si>
    <t>Penalty Levies</t>
  </si>
  <si>
    <t>Audit Fees, AGM, Consultants, CIPC</t>
  </si>
  <si>
    <t>Depreciation</t>
  </si>
  <si>
    <t xml:space="preserve">Salaries </t>
  </si>
  <si>
    <t>Water - common area</t>
  </si>
  <si>
    <t>Building repairs</t>
  </si>
  <si>
    <t>Special levy</t>
  </si>
  <si>
    <t>COVID 19</t>
  </si>
  <si>
    <t>2020 2021</t>
  </si>
  <si>
    <t>2022 2023</t>
  </si>
  <si>
    <t>Ombuds</t>
  </si>
  <si>
    <t>Safety Clothing / staff uniforms</t>
  </si>
  <si>
    <t>PROPOSED</t>
  </si>
  <si>
    <t>VARIANCE</t>
  </si>
  <si>
    <t>Other income  - agent registration fee/legal recover</t>
  </si>
  <si>
    <t>Equipment - petrol/diesel 20% ( 2021 R14.99 - R20.35 33%)</t>
  </si>
  <si>
    <t>Insurance (Actual + 8% increase in October)</t>
  </si>
  <si>
    <t>Overtime</t>
  </si>
  <si>
    <t>Security monthly contract (increase Aug)</t>
  </si>
  <si>
    <t>Property Rates</t>
  </si>
  <si>
    <t>ACTUAL</t>
  </si>
  <si>
    <t>Electricity - common area (Nersa 10%)</t>
  </si>
  <si>
    <t>Telephone</t>
  </si>
  <si>
    <t>Security Access control</t>
  </si>
  <si>
    <t>Equipment maint (tractor, mowers)</t>
  </si>
  <si>
    <t>Road Maintenance</t>
  </si>
  <si>
    <t>Interest from Homeowners (arrears)</t>
  </si>
  <si>
    <t>Other income - Interest received (Bank)</t>
  </si>
  <si>
    <t>Garden maintenance</t>
  </si>
  <si>
    <t>Plumbing repairs</t>
  </si>
  <si>
    <t>Electrical repairs</t>
  </si>
  <si>
    <t>Fire equipment</t>
  </si>
  <si>
    <t>Bonus</t>
  </si>
  <si>
    <t>Workmans compensation</t>
  </si>
  <si>
    <t>Security equipment and fence maintenance</t>
  </si>
  <si>
    <t>BUDGET 2023</t>
  </si>
  <si>
    <t>Monthly Levies for plots 8%</t>
  </si>
  <si>
    <t>Monthly Levies for apartments 8%</t>
  </si>
  <si>
    <t>Reserve Fund 6% included in Homeowner Levies</t>
  </si>
  <si>
    <t>Reserve Fund 6%</t>
  </si>
  <si>
    <t>2023-2022</t>
  </si>
  <si>
    <t>DIFFERENCE</t>
  </si>
  <si>
    <t>Difference</t>
  </si>
  <si>
    <t>Sewerage Maintenece</t>
  </si>
  <si>
    <t>Paye &amp; UIF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</si>
</sst>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;\(0\)"/>
    <numFmt numFmtId="165" formatCode="[$-409]mmmm\ d\,\ yyyy;@"/>
  </numFmts>
  <fonts count="29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b/>
      <sz val="11"/>
      <name val="Calibri"/>
      <family val="2"/>
    </font>
    <font>
      <sz val="10"/>
      <color indexed="8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indexed="8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</font>
    <font>
      <sz val="10"/>
      <color theme="1"/>
      <name val="Calibri"/>
      <family val="2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5F8EE"/>
        <bgColor indexed="64"/>
      </patternFill>
    </fill>
    <fill>
      <patternFill patternType="solid">
        <fgColor rgb="FFE8F5F8"/>
        <bgColor indexed="64"/>
      </patternFill>
    </fill>
  </fills>
  <borders count="4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44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10" fillId="3" borderId="0" applyNumberFormat="0" applyBorder="0" applyAlignment="0" applyProtection="0"/>
    <xf numFmtId="0" fontId="14" fillId="7" borderId="1" applyNumberFormat="0" applyAlignment="0" applyProtection="0"/>
    <xf numFmtId="0" fontId="16" fillId="20" borderId="2" applyNumberFormat="0" applyAlignment="0" applyProtection="0"/>
    <xf numFmtId="0" fontId="1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12" fillId="7" borderId="1" applyNumberFormat="0" applyAlignment="0" applyProtection="0"/>
    <xf numFmtId="0" fontId="15" fillId="0" borderId="6" applyNumberFormat="0" applyFill="0" applyAlignment="0" applyProtection="0"/>
    <xf numFmtId="0" fontId="11" fillId="21" borderId="0" applyNumberFormat="0" applyBorder="0" applyAlignment="0" applyProtection="0"/>
    <xf numFmtId="0" fontId="4" fillId="22" borderId="7" applyNumberFormat="0" applyFont="0" applyAlignment="0" applyProtection="0"/>
    <xf numFmtId="0" fontId="13" fillId="7" borderId="8" applyNumberFormat="0" applyAlignment="0" applyProtection="0"/>
    <xf numFmtId="0" fontId="5" fillId="0" borderId="0" applyNumberFormat="0" applyFill="0" applyBorder="0" applyAlignment="0" applyProtection="0"/>
    <xf numFmtId="0" fontId="3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" fillId="0" borderId="0"/>
    <xf numFmtId="0" fontId="1" fillId="0" borderId="0"/>
  </cellStyleXfs>
  <cellXfs count="129">
    <xf numFmtId="0" fontId="0" fillId="0" borderId="0" xfId="0"/>
    <xf numFmtId="0" fontId="3" fillId="0" borderId="0" xfId="0" applyFont="1"/>
    <xf numFmtId="37" fontId="20" fillId="26" borderId="18" xfId="0" applyNumberFormat="1" applyFont="1" applyFill="1" applyBorder="1"/>
    <xf numFmtId="0" fontId="21" fillId="0" borderId="14" xfId="0" applyFont="1" applyFill="1" applyBorder="1"/>
    <xf numFmtId="0" fontId="21" fillId="0" borderId="14" xfId="0" applyFont="1" applyBorder="1"/>
    <xf numFmtId="3" fontId="21" fillId="0" borderId="10" xfId="0" applyNumberFormat="1" applyFont="1" applyBorder="1"/>
    <xf numFmtId="0" fontId="23" fillId="0" borderId="0" xfId="0" applyFont="1" applyBorder="1"/>
    <xf numFmtId="0" fontId="0" fillId="0" borderId="0" xfId="0" applyFont="1"/>
    <xf numFmtId="37" fontId="0" fillId="0" borderId="0" xfId="0" applyNumberFormat="1" applyFont="1"/>
    <xf numFmtId="0" fontId="20" fillId="0" borderId="17" xfId="0" applyFont="1" applyBorder="1" applyAlignment="1">
      <alignment horizontal="centerContinuous" vertical="center" wrapText="1"/>
    </xf>
    <xf numFmtId="3" fontId="0" fillId="0" borderId="10" xfId="0" applyNumberFormat="1" applyFont="1" applyBorder="1"/>
    <xf numFmtId="3" fontId="0" fillId="0" borderId="14" xfId="0" applyNumberFormat="1" applyFont="1" applyBorder="1"/>
    <xf numFmtId="3" fontId="21" fillId="0" borderId="14" xfId="0" applyNumberFormat="1" applyFont="1" applyBorder="1"/>
    <xf numFmtId="0" fontId="0" fillId="0" borderId="0" xfId="0" applyFont="1" applyFill="1"/>
    <xf numFmtId="0" fontId="0" fillId="27" borderId="0" xfId="0" applyFont="1" applyFill="1"/>
    <xf numFmtId="0" fontId="23" fillId="24" borderId="14" xfId="0" applyFont="1" applyFill="1" applyBorder="1"/>
    <xf numFmtId="3" fontId="24" fillId="24" borderId="10" xfId="0" applyNumberFormat="1" applyFont="1" applyFill="1" applyBorder="1"/>
    <xf numFmtId="3" fontId="24" fillId="24" borderId="14" xfId="0" applyNumberFormat="1" applyFont="1" applyFill="1" applyBorder="1"/>
    <xf numFmtId="0" fontId="23" fillId="0" borderId="14" xfId="0" applyFont="1" applyBorder="1"/>
    <xf numFmtId="0" fontId="23" fillId="23" borderId="14" xfId="0" applyFont="1" applyFill="1" applyBorder="1"/>
    <xf numFmtId="164" fontId="0" fillId="0" borderId="0" xfId="0" applyNumberFormat="1" applyFont="1"/>
    <xf numFmtId="16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7" fontId="0" fillId="0" borderId="0" xfId="0" applyNumberFormat="1" applyFont="1" applyAlignment="1">
      <alignment horizontal="center"/>
    </xf>
    <xf numFmtId="0" fontId="0" fillId="0" borderId="0" xfId="0" applyFont="1" applyAlignment="1">
      <alignment horizontal="left"/>
    </xf>
    <xf numFmtId="37" fontId="0" fillId="0" borderId="12" xfId="0" applyNumberFormat="1" applyFont="1" applyBorder="1"/>
    <xf numFmtId="3" fontId="22" fillId="0" borderId="26" xfId="0" applyNumberFormat="1" applyFont="1" applyFill="1" applyBorder="1" applyAlignment="1">
      <alignment vertical="center"/>
    </xf>
    <xf numFmtId="3" fontId="22" fillId="0" borderId="11" xfId="0" applyNumberFormat="1" applyFont="1" applyFill="1" applyBorder="1" applyAlignment="1">
      <alignment vertical="center"/>
    </xf>
    <xf numFmtId="3" fontId="22" fillId="0" borderId="26" xfId="0" applyNumberFormat="1" applyFont="1" applyBorder="1" applyAlignment="1">
      <alignment vertical="center"/>
    </xf>
    <xf numFmtId="3" fontId="22" fillId="0" borderId="11" xfId="0" applyNumberFormat="1" applyFont="1" applyBorder="1" applyAlignment="1">
      <alignment vertical="center"/>
    </xf>
    <xf numFmtId="3" fontId="23" fillId="24" borderId="10" xfId="0" applyNumberFormat="1" applyFont="1" applyFill="1" applyBorder="1" applyAlignment="1"/>
    <xf numFmtId="3" fontId="23" fillId="23" borderId="32" xfId="0" applyNumberFormat="1" applyFont="1" applyFill="1" applyBorder="1" applyAlignment="1"/>
    <xf numFmtId="3" fontId="24" fillId="24" borderId="33" xfId="0" applyNumberFormat="1" applyFont="1" applyFill="1" applyBorder="1"/>
    <xf numFmtId="3" fontId="24" fillId="24" borderId="34" xfId="0" applyNumberFormat="1" applyFont="1" applyFill="1" applyBorder="1"/>
    <xf numFmtId="9" fontId="0" fillId="0" borderId="0" xfId="0" applyNumberFormat="1" applyFont="1"/>
    <xf numFmtId="3" fontId="23" fillId="0" borderId="0" xfId="0" applyNumberFormat="1" applyFont="1" applyBorder="1"/>
    <xf numFmtId="10" fontId="0" fillId="0" borderId="0" xfId="0" applyNumberFormat="1" applyFont="1"/>
    <xf numFmtId="0" fontId="20" fillId="0" borderId="0" xfId="0" applyFont="1" applyBorder="1"/>
    <xf numFmtId="3" fontId="21" fillId="28" borderId="19" xfId="0" applyNumberFormat="1" applyFont="1" applyFill="1" applyBorder="1" applyAlignment="1"/>
    <xf numFmtId="0" fontId="22" fillId="29" borderId="14" xfId="0" applyFont="1" applyFill="1" applyBorder="1"/>
    <xf numFmtId="3" fontId="22" fillId="29" borderId="25" xfId="0" applyNumberFormat="1" applyFont="1" applyFill="1" applyBorder="1" applyAlignment="1"/>
    <xf numFmtId="3" fontId="21" fillId="29" borderId="19" xfId="0" applyNumberFormat="1" applyFont="1" applyFill="1" applyBorder="1" applyAlignment="1"/>
    <xf numFmtId="3" fontId="21" fillId="29" borderId="24" xfId="0" applyNumberFormat="1" applyFont="1" applyFill="1" applyBorder="1" applyAlignment="1"/>
    <xf numFmtId="3" fontId="22" fillId="29" borderId="25" xfId="0" quotePrefix="1" applyNumberFormat="1" applyFont="1" applyFill="1" applyBorder="1" applyAlignment="1"/>
    <xf numFmtId="3" fontId="21" fillId="29" borderId="16" xfId="0" applyNumberFormat="1" applyFont="1" applyFill="1" applyBorder="1" applyAlignment="1"/>
    <xf numFmtId="3" fontId="21" fillId="29" borderId="10" xfId="0" applyNumberFormat="1" applyFont="1" applyFill="1" applyBorder="1"/>
    <xf numFmtId="3" fontId="21" fillId="29" borderId="14" xfId="0" applyNumberFormat="1" applyFont="1" applyFill="1" applyBorder="1"/>
    <xf numFmtId="3" fontId="21" fillId="29" borderId="10" xfId="0" applyNumberFormat="1" applyFont="1" applyFill="1" applyBorder="1" applyAlignment="1"/>
    <xf numFmtId="0" fontId="20" fillId="28" borderId="11" xfId="0" applyFont="1" applyFill="1" applyBorder="1"/>
    <xf numFmtId="0" fontId="23" fillId="0" borderId="26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0" fillId="0" borderId="11" xfId="0" applyFont="1" applyBorder="1"/>
    <xf numFmtId="0" fontId="0" fillId="0" borderId="13" xfId="0" applyFont="1" applyBorder="1"/>
    <xf numFmtId="0" fontId="0" fillId="0" borderId="17" xfId="0" applyFont="1" applyBorder="1"/>
    <xf numFmtId="0" fontId="20" fillId="0" borderId="20" xfId="0" applyFont="1" applyBorder="1"/>
    <xf numFmtId="0" fontId="23" fillId="0" borderId="35" xfId="0" applyFont="1" applyBorder="1"/>
    <xf numFmtId="0" fontId="23" fillId="28" borderId="23" xfId="0" applyFont="1" applyFill="1" applyBorder="1" applyAlignment="1">
      <alignment horizontal="center"/>
    </xf>
    <xf numFmtId="3" fontId="22" fillId="29" borderId="10" xfId="0" applyNumberFormat="1" applyFont="1" applyFill="1" applyBorder="1" applyAlignment="1"/>
    <xf numFmtId="3" fontId="21" fillId="29" borderId="27" xfId="0" applyNumberFormat="1" applyFont="1" applyFill="1" applyBorder="1" applyAlignment="1"/>
    <xf numFmtId="3" fontId="22" fillId="30" borderId="26" xfId="0" applyNumberFormat="1" applyFont="1" applyFill="1" applyBorder="1" applyAlignment="1">
      <alignment vertical="center"/>
    </xf>
    <xf numFmtId="3" fontId="22" fillId="30" borderId="11" xfId="0" applyNumberFormat="1" applyFont="1" applyFill="1" applyBorder="1" applyAlignment="1">
      <alignment vertical="center"/>
    </xf>
    <xf numFmtId="0" fontId="23" fillId="32" borderId="20" xfId="0" applyFont="1" applyFill="1" applyBorder="1" applyAlignment="1">
      <alignment horizontal="center"/>
    </xf>
    <xf numFmtId="0" fontId="23" fillId="32" borderId="22" xfId="0" applyFont="1" applyFill="1" applyBorder="1" applyAlignment="1">
      <alignment horizontal="center"/>
    </xf>
    <xf numFmtId="0" fontId="23" fillId="32" borderId="25" xfId="0" applyFont="1" applyFill="1" applyBorder="1"/>
    <xf numFmtId="3" fontId="21" fillId="32" borderId="25" xfId="0" applyNumberFormat="1" applyFont="1" applyFill="1" applyBorder="1" applyAlignment="1">
      <alignment vertical="top"/>
    </xf>
    <xf numFmtId="3" fontId="21" fillId="32" borderId="25" xfId="0" applyNumberFormat="1" applyFont="1" applyFill="1" applyBorder="1" applyAlignment="1"/>
    <xf numFmtId="3" fontId="22" fillId="32" borderId="25" xfId="0" quotePrefix="1" applyNumberFormat="1" applyFont="1" applyFill="1" applyBorder="1" applyAlignment="1"/>
    <xf numFmtId="0" fontId="23" fillId="31" borderId="23" xfId="0" applyFont="1" applyFill="1" applyBorder="1" applyAlignment="1">
      <alignment horizontal="center"/>
    </xf>
    <xf numFmtId="0" fontId="23" fillId="31" borderId="22" xfId="0" applyFont="1" applyFill="1" applyBorder="1" applyAlignment="1">
      <alignment horizontal="center"/>
    </xf>
    <xf numFmtId="0" fontId="23" fillId="31" borderId="11" xfId="0" applyFont="1" applyFill="1" applyBorder="1"/>
    <xf numFmtId="3" fontId="22" fillId="31" borderId="25" xfId="0" applyNumberFormat="1" applyFont="1" applyFill="1" applyBorder="1" applyAlignment="1">
      <alignment vertical="top"/>
    </xf>
    <xf numFmtId="3" fontId="22" fillId="31" borderId="25" xfId="0" applyNumberFormat="1" applyFont="1" applyFill="1" applyBorder="1" applyAlignment="1"/>
    <xf numFmtId="3" fontId="22" fillId="31" borderId="25" xfId="0" quotePrefix="1" applyNumberFormat="1" applyFont="1" applyFill="1" applyBorder="1" applyAlignment="1"/>
    <xf numFmtId="0" fontId="20" fillId="31" borderId="13" xfId="0" applyFont="1" applyFill="1" applyBorder="1"/>
    <xf numFmtId="3" fontId="21" fillId="31" borderId="24" xfId="0" applyNumberFormat="1" applyFont="1" applyFill="1" applyBorder="1" applyAlignment="1"/>
    <xf numFmtId="3" fontId="21" fillId="0" borderId="15" xfId="0" applyNumberFormat="1" applyFont="1" applyBorder="1"/>
    <xf numFmtId="0" fontId="23" fillId="0" borderId="11" xfId="0" applyFont="1" applyFill="1" applyBorder="1"/>
    <xf numFmtId="0" fontId="28" fillId="0" borderId="14" xfId="0" applyFont="1" applyFill="1" applyBorder="1"/>
    <xf numFmtId="3" fontId="28" fillId="31" borderId="19" xfId="0" quotePrefix="1" applyNumberFormat="1" applyFont="1" applyFill="1" applyBorder="1" applyAlignment="1"/>
    <xf numFmtId="3" fontId="28" fillId="28" borderId="19" xfId="0" applyNumberFormat="1" applyFont="1" applyFill="1" applyBorder="1" applyAlignment="1"/>
    <xf numFmtId="3" fontId="28" fillId="31" borderId="15" xfId="0" applyNumberFormat="1" applyFont="1" applyFill="1" applyBorder="1" applyAlignment="1"/>
    <xf numFmtId="3" fontId="28" fillId="32" borderId="19" xfId="0" quotePrefix="1" applyNumberFormat="1" applyFont="1" applyFill="1" applyBorder="1" applyAlignment="1"/>
    <xf numFmtId="3" fontId="28" fillId="30" borderId="16" xfId="0" applyNumberFormat="1" applyFont="1" applyFill="1" applyBorder="1" applyAlignment="1"/>
    <xf numFmtId="3" fontId="28" fillId="30" borderId="10" xfId="0" applyNumberFormat="1" applyFont="1" applyFill="1" applyBorder="1" applyAlignment="1"/>
    <xf numFmtId="3" fontId="28" fillId="0" borderId="10" xfId="0" applyNumberFormat="1" applyFont="1" applyBorder="1"/>
    <xf numFmtId="3" fontId="28" fillId="0" borderId="14" xfId="0" applyNumberFormat="1" applyFont="1" applyBorder="1"/>
    <xf numFmtId="0" fontId="27" fillId="0" borderId="0" xfId="0" applyFont="1" applyFill="1"/>
    <xf numFmtId="0" fontId="27" fillId="0" borderId="0" xfId="0" applyFont="1"/>
    <xf numFmtId="3" fontId="28" fillId="31" borderId="19" xfId="0" applyNumberFormat="1" applyFont="1" applyFill="1" applyBorder="1" applyAlignment="1"/>
    <xf numFmtId="3" fontId="28" fillId="25" borderId="16" xfId="0" applyNumberFormat="1" applyFont="1" applyFill="1" applyBorder="1" applyAlignment="1"/>
    <xf numFmtId="3" fontId="28" fillId="25" borderId="10" xfId="0" applyNumberFormat="1" applyFont="1" applyFill="1" applyBorder="1" applyAlignment="1"/>
    <xf numFmtId="3" fontId="28" fillId="0" borderId="10" xfId="0" applyNumberFormat="1" applyFont="1" applyFill="1" applyBorder="1"/>
    <xf numFmtId="3" fontId="28" fillId="0" borderId="14" xfId="0" applyNumberFormat="1" applyFont="1" applyFill="1" applyBorder="1"/>
    <xf numFmtId="3" fontId="28" fillId="32" borderId="19" xfId="0" applyNumberFormat="1" applyFont="1" applyFill="1" applyBorder="1" applyAlignment="1"/>
    <xf numFmtId="3" fontId="28" fillId="0" borderId="26" xfId="0" applyNumberFormat="1" applyFont="1" applyBorder="1" applyAlignment="1">
      <alignment vertical="center"/>
    </xf>
    <xf numFmtId="3" fontId="28" fillId="30" borderId="26" xfId="0" applyNumberFormat="1" applyFont="1" applyFill="1" applyBorder="1" applyAlignment="1">
      <alignment vertical="center"/>
    </xf>
    <xf numFmtId="0" fontId="28" fillId="29" borderId="14" xfId="0" applyFont="1" applyFill="1" applyBorder="1"/>
    <xf numFmtId="3" fontId="28" fillId="29" borderId="19" xfId="0" applyNumberFormat="1" applyFont="1" applyFill="1" applyBorder="1" applyAlignment="1"/>
    <xf numFmtId="3" fontId="28" fillId="29" borderId="15" xfId="0" applyNumberFormat="1" applyFont="1" applyFill="1" applyBorder="1" applyAlignment="1"/>
    <xf numFmtId="3" fontId="28" fillId="29" borderId="16" xfId="0" applyNumberFormat="1" applyFont="1" applyFill="1" applyBorder="1" applyAlignment="1"/>
    <xf numFmtId="3" fontId="28" fillId="29" borderId="10" xfId="0" applyNumberFormat="1" applyFont="1" applyFill="1" applyBorder="1" applyAlignment="1"/>
    <xf numFmtId="3" fontId="28" fillId="29" borderId="10" xfId="0" applyNumberFormat="1" applyFont="1" applyFill="1" applyBorder="1"/>
    <xf numFmtId="3" fontId="28" fillId="29" borderId="14" xfId="0" applyNumberFormat="1" applyFont="1" applyFill="1" applyBorder="1"/>
    <xf numFmtId="0" fontId="27" fillId="27" borderId="0" xfId="0" applyFont="1" applyFill="1"/>
    <xf numFmtId="3" fontId="28" fillId="0" borderId="16" xfId="0" applyNumberFormat="1" applyFont="1" applyFill="1" applyBorder="1" applyAlignment="1"/>
    <xf numFmtId="3" fontId="28" fillId="0" borderId="10" xfId="0" applyNumberFormat="1" applyFont="1" applyFill="1" applyBorder="1" applyAlignment="1"/>
    <xf numFmtId="3" fontId="28" fillId="0" borderId="0" xfId="0" applyNumberFormat="1" applyFont="1" applyAlignment="1"/>
    <xf numFmtId="3" fontId="28" fillId="31" borderId="29" xfId="0" quotePrefix="1" applyNumberFormat="1" applyFont="1" applyFill="1" applyBorder="1" applyAlignment="1"/>
    <xf numFmtId="3" fontId="28" fillId="28" borderId="29" xfId="0" applyNumberFormat="1" applyFont="1" applyFill="1" applyBorder="1" applyAlignment="1"/>
    <xf numFmtId="3" fontId="28" fillId="31" borderId="28" xfId="0" applyNumberFormat="1" applyFont="1" applyFill="1" applyBorder="1" applyAlignment="1"/>
    <xf numFmtId="3" fontId="28" fillId="32" borderId="29" xfId="0" quotePrefix="1" applyNumberFormat="1" applyFont="1" applyFill="1" applyBorder="1" applyAlignment="1"/>
    <xf numFmtId="3" fontId="28" fillId="25" borderId="30" xfId="0" applyNumberFormat="1" applyFont="1" applyFill="1" applyBorder="1" applyAlignment="1"/>
    <xf numFmtId="3" fontId="28" fillId="0" borderId="30" xfId="0" applyNumberFormat="1" applyFont="1" applyBorder="1"/>
    <xf numFmtId="3" fontId="28" fillId="0" borderId="31" xfId="0" applyNumberFormat="1" applyFont="1" applyBorder="1"/>
    <xf numFmtId="0" fontId="23" fillId="32" borderId="18" xfId="0" applyFont="1" applyFill="1" applyBorder="1" applyAlignment="1">
      <alignment horizontal="center"/>
    </xf>
    <xf numFmtId="0" fontId="23" fillId="32" borderId="36" xfId="0" applyFont="1" applyFill="1" applyBorder="1" applyAlignment="1">
      <alignment horizontal="center"/>
    </xf>
    <xf numFmtId="0" fontId="20" fillId="0" borderId="37" xfId="0" applyFont="1" applyBorder="1" applyAlignment="1">
      <alignment horizontal="centerContinuous" vertical="center" wrapText="1"/>
    </xf>
    <xf numFmtId="0" fontId="23" fillId="32" borderId="38" xfId="0" applyFont="1" applyFill="1" applyBorder="1"/>
    <xf numFmtId="3" fontId="21" fillId="32" borderId="38" xfId="0" applyNumberFormat="1" applyFont="1" applyFill="1" applyBorder="1" applyAlignment="1">
      <alignment vertical="top"/>
    </xf>
    <xf numFmtId="3" fontId="21" fillId="32" borderId="27" xfId="0" applyNumberFormat="1" applyFont="1" applyFill="1" applyBorder="1" applyAlignment="1">
      <alignment vertical="top"/>
    </xf>
    <xf numFmtId="0" fontId="23" fillId="0" borderId="23" xfId="0" applyFont="1" applyBorder="1"/>
    <xf numFmtId="0" fontId="23" fillId="28" borderId="20" xfId="0" applyFont="1" applyFill="1" applyBorder="1" applyAlignment="1">
      <alignment horizontal="center"/>
    </xf>
    <xf numFmtId="0" fontId="23" fillId="28" borderId="21" xfId="0" applyFont="1" applyFill="1" applyBorder="1" applyAlignment="1">
      <alignment horizontal="center"/>
    </xf>
    <xf numFmtId="165" fontId="0" fillId="0" borderId="0" xfId="0" applyNumberFormat="1" applyFont="1" applyAlignment="1">
      <alignment vertical="top"/>
    </xf>
    <xf numFmtId="165" fontId="0" fillId="0" borderId="0" xfId="0" applyNumberFormat="1" applyAlignment="1">
      <alignment vertical="top"/>
    </xf>
    <xf numFmtId="3" fontId="3" fillId="0" borderId="0" xfId="0" applyNumberFormat="1" applyFont="1"/>
    <xf numFmtId="3" fontId="28" fillId="31" borderId="39" xfId="0" applyNumberFormat="1" applyFont="1" applyFill="1" applyBorder="1" applyAlignment="1"/>
    <xf numFmtId="0" fontId="28" fillId="0" borderId="0" xfId="0" applyFont="1" applyFill="1" applyBorder="1"/>
    <xf numFmtId="3" fontId="28" fillId="0" borderId="40" xfId="0" applyNumberFormat="1" applyFont="1" applyFill="1" applyBorder="1" applyAlignment="1"/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2" xr:uid="{D7860928-201A-4CF2-9EDB-582E2087C124}"/>
    <cellStyle name="Normal 3" xfId="43" xr:uid="{28754AE6-E82E-42A9-8AD7-1A96875C2C8D}"/>
    <cellStyle name="Note" xfId="37" builtinId="10" hidden="1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5F8EE"/>
      <color rgb="FFE8F5F8"/>
      <color rgb="FFE2F2F6"/>
      <color rgb="FFEFECF4"/>
      <color rgb="FFEAF0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248479</xdr:colOff>
      <xdr:row>0</xdr:row>
      <xdr:rowOff>0</xdr:rowOff>
    </xdr:from>
    <xdr:to>
      <xdr:col>0</xdr:col>
      <xdr:colOff>2070653</xdr:colOff>
      <xdr:row>0</xdr:row>
      <xdr:rowOff>1088053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3C377DF7-1F22-45AC-B4E1-2DDD508EC4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8479" y="0"/>
          <a:ext cx="1822174" cy="108805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V114"/>
  <sheetViews>
    <sheetView showGridLines="0" tabSelected="1" zoomScale="115" zoomScaleNormal="115" workbookViewId="0">
      <pane xSplit="6" ySplit="4" topLeftCell="G5" activePane="bottomRight" state="frozen"/>
      <selection pane="topRight" activeCell="G1" sqref="G1"/>
      <selection pane="bottomLeft" activeCell="A5" sqref="A5"/>
      <selection pane="bottomRight"/>
    </sheetView>
  </sheetViews>
  <sheetFormatPr defaultRowHeight="15" x14ac:dyDescent="0.25"/>
  <cols>
    <col min="1" max="1" width="41.7109375" style="7" customWidth="1"/>
    <col min="2" max="2" width="8.85546875" style="7" bestFit="1" customWidth="1"/>
    <col min="3" max="3" width="12" style="7" bestFit="1" customWidth="1"/>
    <col min="4" max="4" width="9.85546875" style="7" customWidth="1"/>
    <col min="5" max="6" width="11.28515625" style="7" customWidth="1"/>
    <col min="7" max="18" width="9.28515625" style="7" customWidth="1"/>
    <col min="19" max="19" width="14.140625" style="7" hidden="1" customWidth="1"/>
    <col min="20" max="20" width="17.7109375" style="7" hidden="1" customWidth="1"/>
    <col min="21" max="21" width="11.5703125" style="7" hidden="1" customWidth="1"/>
    <col min="22" max="22" width="13.140625" style="7" hidden="1" customWidth="1"/>
    <col min="23" max="23" width="0" style="7" hidden="1" customWidth="1"/>
    <col min="24" max="52" width="9.140625" style="13"/>
    <col min="53" max="16384" width="9.140625" style="7"/>
  </cols>
  <sheetData>
    <row r="1" spans="1:74" ht="87" customHeight="1" x14ac:dyDescent="0.25">
      <c r="A1" s="37"/>
      <c r="B1" s="6"/>
      <c r="C1" s="35"/>
      <c r="D1" s="6"/>
      <c r="E1" s="6"/>
      <c r="F1" s="6"/>
      <c r="G1" s="34"/>
      <c r="I1" s="36"/>
      <c r="Q1" s="123">
        <v>44665</v>
      </c>
      <c r="R1" s="124"/>
    </row>
    <row r="2" spans="1:74" ht="5.25" customHeight="1" thickBot="1" x14ac:dyDescent="0.3">
      <c r="A2" s="6"/>
      <c r="B2" s="6"/>
      <c r="C2" s="35"/>
      <c r="D2" s="6"/>
      <c r="E2" s="6"/>
      <c r="F2" s="120"/>
      <c r="G2" s="34"/>
      <c r="I2" s="36"/>
    </row>
    <row r="3" spans="1:74" ht="15.75" thickBot="1" x14ac:dyDescent="0.3">
      <c r="A3" s="54" t="s">
        <v>54</v>
      </c>
      <c r="B3" s="121">
        <v>2022</v>
      </c>
      <c r="C3" s="122"/>
      <c r="D3" s="122"/>
      <c r="E3" s="61">
        <v>2023</v>
      </c>
      <c r="F3" s="114" t="s">
        <v>59</v>
      </c>
      <c r="I3" s="36"/>
      <c r="S3" s="8"/>
      <c r="T3" s="8"/>
      <c r="U3" s="8"/>
      <c r="V3" s="8"/>
      <c r="W3" s="2" t="s">
        <v>27</v>
      </c>
    </row>
    <row r="4" spans="1:74" ht="15.75" thickBot="1" x14ac:dyDescent="0.3">
      <c r="A4" s="55"/>
      <c r="B4" s="68" t="s">
        <v>39</v>
      </c>
      <c r="C4" s="56" t="s">
        <v>0</v>
      </c>
      <c r="D4" s="67" t="s">
        <v>32</v>
      </c>
      <c r="E4" s="62" t="s">
        <v>31</v>
      </c>
      <c r="F4" s="115" t="s">
        <v>60</v>
      </c>
      <c r="G4" s="9" t="s">
        <v>28</v>
      </c>
      <c r="H4" s="9"/>
      <c r="I4" s="9"/>
      <c r="J4" s="9"/>
      <c r="K4" s="9"/>
      <c r="L4" s="9"/>
      <c r="M4" s="9"/>
      <c r="N4" s="9"/>
      <c r="O4" s="9"/>
      <c r="P4" s="9"/>
      <c r="Q4" s="9"/>
      <c r="R4" s="116"/>
      <c r="S4" s="53"/>
      <c r="T4" s="53"/>
      <c r="U4" s="53"/>
      <c r="V4" s="53"/>
      <c r="W4" s="53"/>
    </row>
    <row r="5" spans="1:74" x14ac:dyDescent="0.25">
      <c r="A5" s="76" t="s">
        <v>1</v>
      </c>
      <c r="B5" s="69"/>
      <c r="C5" s="48"/>
      <c r="D5" s="73"/>
      <c r="E5" s="63"/>
      <c r="F5" s="117"/>
      <c r="G5" s="49" t="s">
        <v>7</v>
      </c>
      <c r="H5" s="50" t="s">
        <v>8</v>
      </c>
      <c r="I5" s="50" t="s">
        <v>9</v>
      </c>
      <c r="J5" s="50" t="s">
        <v>10</v>
      </c>
      <c r="K5" s="50" t="s">
        <v>11</v>
      </c>
      <c r="L5" s="50" t="s">
        <v>12</v>
      </c>
      <c r="M5" s="50" t="s">
        <v>13</v>
      </c>
      <c r="N5" s="50" t="s">
        <v>14</v>
      </c>
      <c r="O5" s="50" t="s">
        <v>15</v>
      </c>
      <c r="P5" s="50" t="s">
        <v>16</v>
      </c>
      <c r="Q5" s="50" t="s">
        <v>17</v>
      </c>
      <c r="R5" s="50" t="s">
        <v>18</v>
      </c>
      <c r="S5" s="51"/>
      <c r="T5" s="51"/>
      <c r="U5" s="51"/>
      <c r="V5" s="51"/>
      <c r="W5" s="52"/>
    </row>
    <row r="6" spans="1:74" x14ac:dyDescent="0.25">
      <c r="A6" s="3" t="s">
        <v>55</v>
      </c>
      <c r="B6" s="70">
        <v>3552768</v>
      </c>
      <c r="C6" s="38">
        <v>3552768</v>
      </c>
      <c r="D6" s="74">
        <v>0</v>
      </c>
      <c r="E6" s="64">
        <v>3836989.4400000009</v>
      </c>
      <c r="F6" s="118">
        <f>E6-C6</f>
        <v>284221.44000000088</v>
      </c>
      <c r="G6" s="59">
        <v>319749.12</v>
      </c>
      <c r="H6" s="60">
        <v>319749.12</v>
      </c>
      <c r="I6" s="60">
        <v>319749.12</v>
      </c>
      <c r="J6" s="60">
        <v>319749.12</v>
      </c>
      <c r="K6" s="60">
        <v>319749.12</v>
      </c>
      <c r="L6" s="60">
        <v>319749.12</v>
      </c>
      <c r="M6" s="60">
        <v>319749.12</v>
      </c>
      <c r="N6" s="60">
        <v>319749.12</v>
      </c>
      <c r="O6" s="60">
        <v>319749.12</v>
      </c>
      <c r="P6" s="60">
        <v>319749.12</v>
      </c>
      <c r="Q6" s="60">
        <v>319749.12</v>
      </c>
      <c r="R6" s="60">
        <v>319749.12</v>
      </c>
      <c r="S6" s="10" t="e">
        <v>#REF!</v>
      </c>
      <c r="T6" s="10" t="e">
        <v>#REF!</v>
      </c>
      <c r="U6" s="10"/>
      <c r="V6" s="10"/>
      <c r="W6" s="11"/>
    </row>
    <row r="7" spans="1:74" x14ac:dyDescent="0.25">
      <c r="A7" s="3" t="s">
        <v>56</v>
      </c>
      <c r="B7" s="71">
        <v>994807</v>
      </c>
      <c r="C7" s="38">
        <v>994812</v>
      </c>
      <c r="D7" s="74">
        <v>-5</v>
      </c>
      <c r="E7" s="65">
        <v>1074396.9599999997</v>
      </c>
      <c r="F7" s="118">
        <f t="shared" ref="F7:F14" si="0">E7-C7</f>
        <v>79584.95999999973</v>
      </c>
      <c r="G7" s="26">
        <v>89533.08</v>
      </c>
      <c r="H7" s="27">
        <v>89533.08</v>
      </c>
      <c r="I7" s="27">
        <v>89533.08</v>
      </c>
      <c r="J7" s="27">
        <v>89533.08</v>
      </c>
      <c r="K7" s="27">
        <v>89533.08</v>
      </c>
      <c r="L7" s="27">
        <v>89533.08</v>
      </c>
      <c r="M7" s="27">
        <v>89533.08</v>
      </c>
      <c r="N7" s="27">
        <v>89533.08</v>
      </c>
      <c r="O7" s="27">
        <v>89533.08</v>
      </c>
      <c r="P7" s="27">
        <v>89533.08</v>
      </c>
      <c r="Q7" s="27">
        <v>89533.08</v>
      </c>
      <c r="R7" s="27">
        <v>89533.08</v>
      </c>
      <c r="S7" s="10"/>
      <c r="T7" s="10"/>
      <c r="U7" s="10"/>
      <c r="V7" s="10"/>
      <c r="W7" s="11"/>
    </row>
    <row r="8" spans="1:74" x14ac:dyDescent="0.25">
      <c r="A8" s="3" t="s">
        <v>45</v>
      </c>
      <c r="B8" s="72">
        <v>34523</v>
      </c>
      <c r="C8" s="38">
        <v>48000</v>
      </c>
      <c r="D8" s="74">
        <v>-13477</v>
      </c>
      <c r="E8" s="66">
        <v>39701.449999999997</v>
      </c>
      <c r="F8" s="118">
        <f t="shared" si="0"/>
        <v>-8298.5500000000029</v>
      </c>
      <c r="G8" s="59">
        <v>3308.4541666666664</v>
      </c>
      <c r="H8" s="60">
        <v>3308.4541666666664</v>
      </c>
      <c r="I8" s="60">
        <v>3308.4541666666664</v>
      </c>
      <c r="J8" s="60">
        <v>3308.4541666666664</v>
      </c>
      <c r="K8" s="60">
        <v>3308.4541666666664</v>
      </c>
      <c r="L8" s="60">
        <v>3308.4541666666664</v>
      </c>
      <c r="M8" s="60">
        <v>3308.4541666666664</v>
      </c>
      <c r="N8" s="60">
        <v>3308.4541666666664</v>
      </c>
      <c r="O8" s="60">
        <v>3308.4541666666664</v>
      </c>
      <c r="P8" s="60">
        <v>3308.4541666666664</v>
      </c>
      <c r="Q8" s="60">
        <v>3308.4541666666664</v>
      </c>
      <c r="R8" s="60">
        <v>3308.4541666666664</v>
      </c>
      <c r="S8" s="5">
        <v>-4798</v>
      </c>
      <c r="T8" s="5">
        <v>-4798</v>
      </c>
      <c r="U8" s="5"/>
      <c r="V8" s="5"/>
      <c r="W8" s="12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</row>
    <row r="9" spans="1:74" x14ac:dyDescent="0.25">
      <c r="A9" s="3" t="s">
        <v>46</v>
      </c>
      <c r="B9" s="72">
        <v>8034</v>
      </c>
      <c r="C9" s="38">
        <v>12000</v>
      </c>
      <c r="D9" s="74">
        <v>-3966</v>
      </c>
      <c r="E9" s="66">
        <v>8034</v>
      </c>
      <c r="F9" s="118">
        <f t="shared" si="0"/>
        <v>-3966</v>
      </c>
      <c r="G9" s="28">
        <v>669.5</v>
      </c>
      <c r="H9" s="29">
        <v>669.5</v>
      </c>
      <c r="I9" s="29">
        <v>669.5</v>
      </c>
      <c r="J9" s="29">
        <v>669.5</v>
      </c>
      <c r="K9" s="29">
        <v>669.5</v>
      </c>
      <c r="L9" s="29">
        <v>669.5</v>
      </c>
      <c r="M9" s="29">
        <v>669.5</v>
      </c>
      <c r="N9" s="29">
        <v>669.5</v>
      </c>
      <c r="O9" s="29">
        <v>669.5</v>
      </c>
      <c r="P9" s="29">
        <v>669.5</v>
      </c>
      <c r="Q9" s="29">
        <v>669.5</v>
      </c>
      <c r="R9" s="29">
        <v>669.5</v>
      </c>
      <c r="S9" s="5">
        <v>0</v>
      </c>
      <c r="T9" s="5"/>
      <c r="U9" s="5"/>
      <c r="V9" s="5"/>
      <c r="W9" s="12"/>
      <c r="BA9" s="13"/>
      <c r="BB9" s="13"/>
      <c r="BC9" s="13"/>
      <c r="BD9" s="13"/>
      <c r="BE9" s="13"/>
      <c r="BF9" s="13"/>
      <c r="BG9" s="13"/>
      <c r="BH9" s="13"/>
      <c r="BI9" s="13"/>
      <c r="BJ9" s="13"/>
      <c r="BK9" s="13"/>
      <c r="BL9" s="13"/>
      <c r="BM9" s="13"/>
      <c r="BN9" s="13"/>
      <c r="BO9" s="13"/>
      <c r="BP9" s="13"/>
      <c r="BQ9" s="13"/>
      <c r="BR9" s="13"/>
      <c r="BS9" s="13"/>
      <c r="BT9" s="13"/>
      <c r="BU9" s="13"/>
      <c r="BV9" s="13"/>
    </row>
    <row r="10" spans="1:74" x14ac:dyDescent="0.25">
      <c r="A10" s="3" t="s">
        <v>33</v>
      </c>
      <c r="B10" s="71">
        <v>9856</v>
      </c>
      <c r="C10" s="38">
        <v>23000</v>
      </c>
      <c r="D10" s="74">
        <v>-13144</v>
      </c>
      <c r="E10" s="66">
        <v>4040.9600000000005</v>
      </c>
      <c r="F10" s="118">
        <f t="shared" si="0"/>
        <v>-18959.04</v>
      </c>
      <c r="G10" s="59">
        <v>4040.9600000000005</v>
      </c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5">
        <v>-163</v>
      </c>
      <c r="T10" s="5">
        <v>-163</v>
      </c>
      <c r="U10" s="5"/>
      <c r="V10" s="5"/>
      <c r="W10" s="12"/>
      <c r="BA10" s="13"/>
      <c r="BB10" s="13"/>
      <c r="BC10" s="13"/>
      <c r="BD10" s="13"/>
      <c r="BE10" s="13"/>
      <c r="BF10" s="13"/>
      <c r="BG10" s="13"/>
      <c r="BH10" s="13"/>
      <c r="BI10" s="13"/>
      <c r="BJ10" s="13"/>
      <c r="BK10" s="13"/>
      <c r="BL10" s="13"/>
      <c r="BM10" s="13"/>
      <c r="BN10" s="13"/>
      <c r="BO10" s="13"/>
      <c r="BP10" s="13"/>
      <c r="BQ10" s="13"/>
      <c r="BR10" s="13"/>
      <c r="BS10" s="13"/>
      <c r="BT10" s="13"/>
      <c r="BU10" s="13"/>
      <c r="BV10" s="13"/>
    </row>
    <row r="11" spans="1:74" x14ac:dyDescent="0.25">
      <c r="A11" s="3" t="s">
        <v>19</v>
      </c>
      <c r="B11" s="71">
        <v>92614</v>
      </c>
      <c r="C11" s="38">
        <v>24672</v>
      </c>
      <c r="D11" s="74">
        <v>67942</v>
      </c>
      <c r="E11" s="66">
        <v>27139.199999999997</v>
      </c>
      <c r="F11" s="118">
        <f t="shared" si="0"/>
        <v>2467.1999999999971</v>
      </c>
      <c r="G11" s="28">
        <v>2261.6000000000004</v>
      </c>
      <c r="H11" s="29">
        <v>2261.6000000000004</v>
      </c>
      <c r="I11" s="29">
        <v>2261.6000000000004</v>
      </c>
      <c r="J11" s="29">
        <v>2261.6000000000004</v>
      </c>
      <c r="K11" s="29">
        <v>2261.6000000000004</v>
      </c>
      <c r="L11" s="29">
        <v>2261.6000000000004</v>
      </c>
      <c r="M11" s="29">
        <v>2261.6000000000004</v>
      </c>
      <c r="N11" s="29">
        <v>2261.6000000000004</v>
      </c>
      <c r="O11" s="29">
        <v>2261.6000000000004</v>
      </c>
      <c r="P11" s="29">
        <v>2261.6000000000004</v>
      </c>
      <c r="Q11" s="29">
        <v>2261.6000000000004</v>
      </c>
      <c r="R11" s="29">
        <v>2261.6000000000004</v>
      </c>
      <c r="S11" s="5">
        <v>-28823.8</v>
      </c>
      <c r="T11" s="5">
        <v>-28823.8</v>
      </c>
      <c r="U11" s="5"/>
      <c r="V11" s="5"/>
      <c r="W11" s="12"/>
      <c r="BA11" s="13"/>
      <c r="BB11" s="13"/>
      <c r="BC11" s="13"/>
      <c r="BD11" s="13"/>
      <c r="BE11" s="13"/>
      <c r="BF11" s="13"/>
      <c r="BG11" s="13"/>
      <c r="BH11" s="13"/>
      <c r="BI11" s="13"/>
      <c r="BJ11" s="13"/>
      <c r="BK11" s="13"/>
      <c r="BL11" s="13"/>
      <c r="BM11" s="13"/>
      <c r="BN11" s="13"/>
      <c r="BO11" s="13"/>
      <c r="BP11" s="13"/>
      <c r="BQ11" s="13"/>
      <c r="BR11" s="13"/>
      <c r="BS11" s="13"/>
      <c r="BT11" s="13"/>
      <c r="BU11" s="13"/>
      <c r="BV11" s="13"/>
    </row>
    <row r="12" spans="1:74" x14ac:dyDescent="0.25">
      <c r="A12" s="3" t="s">
        <v>25</v>
      </c>
      <c r="B12" s="71"/>
      <c r="C12" s="38"/>
      <c r="D12" s="74">
        <v>0</v>
      </c>
      <c r="E12" s="66">
        <v>0</v>
      </c>
      <c r="F12" s="118">
        <f t="shared" si="0"/>
        <v>0</v>
      </c>
      <c r="G12" s="59">
        <v>0</v>
      </c>
      <c r="H12" s="60">
        <v>0</v>
      </c>
      <c r="I12" s="60">
        <v>0</v>
      </c>
      <c r="J12" s="60">
        <v>0</v>
      </c>
      <c r="K12" s="60">
        <v>0</v>
      </c>
      <c r="L12" s="60">
        <v>0</v>
      </c>
      <c r="M12" s="60">
        <v>0</v>
      </c>
      <c r="N12" s="60">
        <v>0</v>
      </c>
      <c r="O12" s="60">
        <v>0</v>
      </c>
      <c r="P12" s="60">
        <v>0</v>
      </c>
      <c r="Q12" s="60">
        <v>0</v>
      </c>
      <c r="R12" s="60">
        <v>0</v>
      </c>
      <c r="S12" s="5">
        <v>0</v>
      </c>
      <c r="T12" s="5"/>
      <c r="U12" s="5"/>
      <c r="V12" s="5"/>
      <c r="W12" s="12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13"/>
      <c r="BQ12" s="13"/>
      <c r="BR12" s="13"/>
      <c r="BS12" s="13"/>
      <c r="BT12" s="13"/>
      <c r="BU12" s="13"/>
      <c r="BV12" s="13"/>
    </row>
    <row r="13" spans="1:74" s="14" customFormat="1" x14ac:dyDescent="0.25">
      <c r="A13" s="39" t="s">
        <v>57</v>
      </c>
      <c r="B13" s="40"/>
      <c r="C13" s="41"/>
      <c r="D13" s="42"/>
      <c r="E13" s="43">
        <v>0</v>
      </c>
      <c r="F13" s="43">
        <f t="shared" si="0"/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5"/>
      <c r="T13" s="45"/>
      <c r="U13" s="45"/>
      <c r="V13" s="45"/>
      <c r="W13" s="46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3"/>
      <c r="BQ13" s="13"/>
      <c r="BR13" s="13"/>
      <c r="BS13" s="13"/>
      <c r="BT13" s="13"/>
      <c r="BU13" s="13"/>
      <c r="BV13" s="13"/>
    </row>
    <row r="14" spans="1:74" s="14" customFormat="1" x14ac:dyDescent="0.25">
      <c r="A14" s="39" t="s">
        <v>29</v>
      </c>
      <c r="B14" s="57">
        <v>53775.360000000001</v>
      </c>
      <c r="C14" s="58"/>
      <c r="D14" s="42">
        <v>53775.360000000001</v>
      </c>
      <c r="E14" s="43">
        <v>59459.788800000009</v>
      </c>
      <c r="F14" s="43">
        <f t="shared" si="0"/>
        <v>59459.788800000009</v>
      </c>
      <c r="G14" s="44">
        <v>4954.9824000000008</v>
      </c>
      <c r="H14" s="47">
        <v>4954.9824000000008</v>
      </c>
      <c r="I14" s="47">
        <v>4954.9824000000008</v>
      </c>
      <c r="J14" s="47">
        <v>4954.9824000000008</v>
      </c>
      <c r="K14" s="47">
        <v>4954.9824000000008</v>
      </c>
      <c r="L14" s="47">
        <v>4954.9824000000008</v>
      </c>
      <c r="M14" s="47">
        <v>4954.9824000000008</v>
      </c>
      <c r="N14" s="47">
        <v>4954.9824000000008</v>
      </c>
      <c r="O14" s="47">
        <v>4954.9824000000008</v>
      </c>
      <c r="P14" s="47">
        <v>4954.9824000000008</v>
      </c>
      <c r="Q14" s="47">
        <v>4954.9824000000008</v>
      </c>
      <c r="R14" s="47">
        <v>4954.9824000000008</v>
      </c>
      <c r="S14" s="45"/>
      <c r="T14" s="45"/>
      <c r="U14" s="45"/>
      <c r="V14" s="45"/>
      <c r="W14" s="46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3"/>
      <c r="BQ14" s="13"/>
      <c r="BR14" s="13"/>
      <c r="BS14" s="13"/>
      <c r="BT14" s="13"/>
      <c r="BU14" s="13"/>
      <c r="BV14" s="13"/>
    </row>
    <row r="15" spans="1:74" x14ac:dyDescent="0.25">
      <c r="A15" s="15" t="s">
        <v>2</v>
      </c>
      <c r="B15" s="30">
        <f>SUM(B6:B14)</f>
        <v>4746377.3600000003</v>
      </c>
      <c r="C15" s="30">
        <f t="shared" ref="C15:R15" si="1">SUM(C6:C14)</f>
        <v>4655252</v>
      </c>
      <c r="D15" s="30">
        <f t="shared" si="1"/>
        <v>91125.36</v>
      </c>
      <c r="E15" s="30">
        <f t="shared" si="1"/>
        <v>5049761.7988000009</v>
      </c>
      <c r="F15" s="30">
        <f t="shared" si="1"/>
        <v>394509.79880000069</v>
      </c>
      <c r="G15" s="30">
        <f t="shared" si="1"/>
        <v>424517.69656666665</v>
      </c>
      <c r="H15" s="30">
        <f t="shared" si="1"/>
        <v>420476.73656666663</v>
      </c>
      <c r="I15" s="30">
        <f t="shared" si="1"/>
        <v>420476.73656666663</v>
      </c>
      <c r="J15" s="30">
        <f t="shared" si="1"/>
        <v>420476.73656666663</v>
      </c>
      <c r="K15" s="30">
        <f t="shared" si="1"/>
        <v>420476.73656666663</v>
      </c>
      <c r="L15" s="30">
        <f t="shared" si="1"/>
        <v>420476.73656666663</v>
      </c>
      <c r="M15" s="30">
        <f t="shared" si="1"/>
        <v>420476.73656666663</v>
      </c>
      <c r="N15" s="30">
        <f t="shared" si="1"/>
        <v>420476.73656666663</v>
      </c>
      <c r="O15" s="30">
        <f t="shared" si="1"/>
        <v>420476.73656666663</v>
      </c>
      <c r="P15" s="30">
        <f t="shared" si="1"/>
        <v>420476.73656666663</v>
      </c>
      <c r="Q15" s="30">
        <f t="shared" si="1"/>
        <v>420476.73656666663</v>
      </c>
      <c r="R15" s="30">
        <f t="shared" si="1"/>
        <v>420476.73656666663</v>
      </c>
      <c r="S15" s="16"/>
      <c r="T15" s="16" t="e">
        <v>#REF!</v>
      </c>
      <c r="U15" s="16"/>
      <c r="V15" s="16"/>
      <c r="W15" s="17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3"/>
      <c r="BQ15" s="13"/>
      <c r="BR15" s="13"/>
      <c r="BS15" s="13"/>
      <c r="BT15" s="13"/>
      <c r="BU15" s="13"/>
      <c r="BV15" s="13"/>
    </row>
    <row r="16" spans="1:74" x14ac:dyDescent="0.25">
      <c r="A16" s="4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5"/>
      <c r="T16" s="5"/>
      <c r="U16" s="5"/>
      <c r="V16" s="5"/>
      <c r="W16" s="12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3"/>
      <c r="BQ16" s="13"/>
      <c r="BR16" s="13"/>
      <c r="BS16" s="13"/>
      <c r="BT16" s="13"/>
      <c r="BU16" s="13"/>
      <c r="BV16" s="13"/>
    </row>
    <row r="17" spans="1:74" x14ac:dyDescent="0.25">
      <c r="A17" s="18" t="s">
        <v>3</v>
      </c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5"/>
      <c r="S17" s="5"/>
      <c r="T17" s="5"/>
      <c r="U17" s="5"/>
      <c r="V17" s="5"/>
      <c r="W17" s="12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3"/>
      <c r="BQ17" s="13"/>
      <c r="BR17" s="13"/>
      <c r="BS17" s="13"/>
      <c r="BT17" s="13"/>
      <c r="BU17" s="13"/>
      <c r="BV17" s="13"/>
    </row>
    <row r="18" spans="1:74" s="87" customFormat="1" x14ac:dyDescent="0.25">
      <c r="A18" s="77" t="s">
        <v>4</v>
      </c>
      <c r="B18" s="78">
        <v>13298</v>
      </c>
      <c r="C18" s="79">
        <v>12000</v>
      </c>
      <c r="D18" s="80">
        <v>1298</v>
      </c>
      <c r="E18" s="81">
        <v>13962.900000000003</v>
      </c>
      <c r="F18" s="119">
        <f t="shared" ref="F18:F48" si="2">E18-C18</f>
        <v>1962.9000000000033</v>
      </c>
      <c r="G18" s="82">
        <v>1163.575</v>
      </c>
      <c r="H18" s="83">
        <v>1163.575</v>
      </c>
      <c r="I18" s="83">
        <v>1163.575</v>
      </c>
      <c r="J18" s="83">
        <v>1163.575</v>
      </c>
      <c r="K18" s="83">
        <v>1163.575</v>
      </c>
      <c r="L18" s="83">
        <v>1163.575</v>
      </c>
      <c r="M18" s="83">
        <v>1163.575</v>
      </c>
      <c r="N18" s="83">
        <v>1163.575</v>
      </c>
      <c r="O18" s="83">
        <v>1163.575</v>
      </c>
      <c r="P18" s="83">
        <v>1163.575</v>
      </c>
      <c r="Q18" s="83">
        <v>1163.575</v>
      </c>
      <c r="R18" s="83">
        <v>1163.575</v>
      </c>
      <c r="S18" s="84">
        <v>1978</v>
      </c>
      <c r="T18" s="84">
        <v>1978</v>
      </c>
      <c r="U18" s="84"/>
      <c r="V18" s="84"/>
      <c r="W18" s="85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86"/>
      <c r="AO18" s="86"/>
      <c r="AP18" s="86"/>
      <c r="AQ18" s="86"/>
      <c r="AR18" s="86"/>
      <c r="AS18" s="86"/>
      <c r="AT18" s="86"/>
      <c r="AU18" s="86"/>
      <c r="AV18" s="86"/>
      <c r="AW18" s="86"/>
      <c r="AX18" s="86"/>
      <c r="AY18" s="86"/>
      <c r="AZ18" s="86"/>
      <c r="BA18" s="86"/>
      <c r="BB18" s="86"/>
      <c r="BC18" s="86"/>
      <c r="BD18" s="86"/>
      <c r="BE18" s="86"/>
      <c r="BF18" s="86"/>
      <c r="BG18" s="86"/>
      <c r="BH18" s="86"/>
      <c r="BI18" s="86"/>
      <c r="BJ18" s="86"/>
      <c r="BK18" s="86"/>
      <c r="BL18" s="86"/>
      <c r="BM18" s="86"/>
      <c r="BN18" s="86"/>
      <c r="BO18" s="86"/>
      <c r="BP18" s="86"/>
      <c r="BQ18" s="86"/>
      <c r="BR18" s="86"/>
      <c r="BS18" s="86"/>
      <c r="BT18" s="86"/>
      <c r="BU18" s="86"/>
      <c r="BV18" s="86"/>
    </row>
    <row r="19" spans="1:74" s="87" customFormat="1" x14ac:dyDescent="0.25">
      <c r="A19" s="77" t="s">
        <v>40</v>
      </c>
      <c r="B19" s="88">
        <v>357396</v>
      </c>
      <c r="C19" s="79">
        <v>336000</v>
      </c>
      <c r="D19" s="80">
        <v>21396</v>
      </c>
      <c r="E19" s="81">
        <v>396000</v>
      </c>
      <c r="F19" s="118">
        <f t="shared" si="2"/>
        <v>60000</v>
      </c>
      <c r="G19" s="89">
        <v>33000</v>
      </c>
      <c r="H19" s="90">
        <v>33000</v>
      </c>
      <c r="I19" s="90">
        <v>33000</v>
      </c>
      <c r="J19" s="90">
        <v>33000</v>
      </c>
      <c r="K19" s="90">
        <v>33000</v>
      </c>
      <c r="L19" s="90">
        <v>33000</v>
      </c>
      <c r="M19" s="90">
        <v>33000</v>
      </c>
      <c r="N19" s="90">
        <v>33000</v>
      </c>
      <c r="O19" s="90">
        <v>33000</v>
      </c>
      <c r="P19" s="90">
        <v>33000</v>
      </c>
      <c r="Q19" s="90">
        <v>33000</v>
      </c>
      <c r="R19" s="90">
        <v>33000</v>
      </c>
      <c r="S19" s="91">
        <v>-32627</v>
      </c>
      <c r="T19" s="91">
        <v>32627</v>
      </c>
      <c r="U19" s="91"/>
      <c r="V19" s="91"/>
      <c r="W19" s="92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86"/>
      <c r="AO19" s="86"/>
      <c r="AP19" s="86"/>
      <c r="AQ19" s="86"/>
      <c r="AR19" s="86"/>
      <c r="AS19" s="86"/>
      <c r="AT19" s="86"/>
      <c r="AU19" s="86"/>
      <c r="AV19" s="86"/>
      <c r="AW19" s="86"/>
      <c r="AX19" s="86"/>
      <c r="AY19" s="86"/>
      <c r="AZ19" s="86"/>
      <c r="BA19" s="86"/>
      <c r="BB19" s="86"/>
      <c r="BC19" s="86"/>
      <c r="BD19" s="86"/>
      <c r="BE19" s="86"/>
      <c r="BF19" s="86"/>
      <c r="BG19" s="86"/>
      <c r="BH19" s="86"/>
      <c r="BI19" s="86"/>
      <c r="BJ19" s="86"/>
      <c r="BK19" s="86"/>
      <c r="BL19" s="86"/>
      <c r="BM19" s="86"/>
      <c r="BN19" s="86"/>
      <c r="BO19" s="86"/>
      <c r="BP19" s="86"/>
      <c r="BQ19" s="86"/>
      <c r="BR19" s="86"/>
      <c r="BS19" s="86"/>
      <c r="BT19" s="86"/>
      <c r="BU19" s="86"/>
      <c r="BV19" s="86"/>
    </row>
    <row r="20" spans="1:74" s="87" customFormat="1" x14ac:dyDescent="0.25">
      <c r="A20" s="77" t="s">
        <v>23</v>
      </c>
      <c r="B20" s="88">
        <v>268715</v>
      </c>
      <c r="C20" s="79">
        <v>360000</v>
      </c>
      <c r="D20" s="80">
        <v>-91285</v>
      </c>
      <c r="E20" s="81">
        <v>268714.99999999994</v>
      </c>
      <c r="F20" s="118">
        <f t="shared" si="2"/>
        <v>-91285.000000000058</v>
      </c>
      <c r="G20" s="95">
        <v>22392.916666666668</v>
      </c>
      <c r="H20" s="83">
        <v>22392.916666666668</v>
      </c>
      <c r="I20" s="83">
        <v>22392.916666666668</v>
      </c>
      <c r="J20" s="83">
        <v>22392.916666666668</v>
      </c>
      <c r="K20" s="83">
        <v>22392.916666666668</v>
      </c>
      <c r="L20" s="83">
        <v>22392.916666666668</v>
      </c>
      <c r="M20" s="83">
        <v>22392.916666666668</v>
      </c>
      <c r="N20" s="83">
        <v>22392.916666666668</v>
      </c>
      <c r="O20" s="83">
        <v>22392.916666666668</v>
      </c>
      <c r="P20" s="83">
        <v>22392.916666666668</v>
      </c>
      <c r="Q20" s="83">
        <v>22392.916666666668</v>
      </c>
      <c r="R20" s="83">
        <v>22392.916666666668</v>
      </c>
      <c r="S20" s="91"/>
      <c r="T20" s="91"/>
      <c r="U20" s="91"/>
      <c r="V20" s="91"/>
      <c r="W20" s="92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86"/>
      <c r="AO20" s="86"/>
      <c r="AP20" s="86"/>
      <c r="AQ20" s="86"/>
      <c r="AR20" s="86"/>
      <c r="AS20" s="86"/>
      <c r="AT20" s="86"/>
      <c r="AU20" s="86"/>
      <c r="AV20" s="86"/>
      <c r="AW20" s="86"/>
      <c r="AX20" s="86"/>
      <c r="AY20" s="86"/>
      <c r="AZ20" s="86"/>
      <c r="BA20" s="86"/>
      <c r="BB20" s="86"/>
      <c r="BC20" s="86"/>
      <c r="BD20" s="86"/>
      <c r="BE20" s="86"/>
      <c r="BF20" s="86"/>
      <c r="BG20" s="86"/>
      <c r="BH20" s="86"/>
      <c r="BI20" s="86"/>
      <c r="BJ20" s="86"/>
      <c r="BK20" s="86"/>
      <c r="BL20" s="86"/>
      <c r="BM20" s="86"/>
      <c r="BN20" s="86"/>
      <c r="BO20" s="86"/>
      <c r="BP20" s="86"/>
      <c r="BQ20" s="86"/>
      <c r="BR20" s="86"/>
      <c r="BS20" s="86"/>
      <c r="BT20" s="86"/>
      <c r="BU20" s="86"/>
      <c r="BV20" s="86"/>
    </row>
    <row r="21" spans="1:74" s="87" customFormat="1" x14ac:dyDescent="0.25">
      <c r="A21" s="77" t="s">
        <v>43</v>
      </c>
      <c r="B21" s="88">
        <v>70931</v>
      </c>
      <c r="C21" s="79">
        <v>53000</v>
      </c>
      <c r="D21" s="80">
        <v>17931</v>
      </c>
      <c r="E21" s="93">
        <v>78024.100000000006</v>
      </c>
      <c r="F21" s="118">
        <f t="shared" si="2"/>
        <v>25024.100000000006</v>
      </c>
      <c r="G21" s="94">
        <v>78024.100000000006</v>
      </c>
      <c r="H21" s="90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84" t="e">
        <v>#REF!</v>
      </c>
      <c r="T21" s="84">
        <v>225481</v>
      </c>
      <c r="U21" s="84"/>
      <c r="V21" s="84"/>
      <c r="W21" s="85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86"/>
      <c r="AO21" s="86"/>
      <c r="AP21" s="86"/>
      <c r="AQ21" s="86"/>
      <c r="AR21" s="86"/>
      <c r="AS21" s="86"/>
      <c r="AT21" s="86"/>
      <c r="AU21" s="86"/>
      <c r="AV21" s="86"/>
      <c r="AW21" s="86"/>
      <c r="AX21" s="86"/>
      <c r="AY21" s="86"/>
      <c r="AZ21" s="86"/>
      <c r="BA21" s="86"/>
      <c r="BB21" s="86"/>
      <c r="BC21" s="86"/>
      <c r="BD21" s="86"/>
      <c r="BE21" s="86"/>
      <c r="BF21" s="86"/>
      <c r="BG21" s="86"/>
      <c r="BH21" s="86"/>
      <c r="BI21" s="86"/>
      <c r="BJ21" s="86"/>
      <c r="BK21" s="86"/>
      <c r="BL21" s="86"/>
      <c r="BM21" s="86"/>
      <c r="BN21" s="86"/>
      <c r="BO21" s="86"/>
      <c r="BP21" s="86"/>
      <c r="BQ21" s="86"/>
      <c r="BR21" s="86"/>
      <c r="BS21" s="86"/>
      <c r="BT21" s="86"/>
      <c r="BU21" s="86"/>
      <c r="BV21" s="86"/>
    </row>
    <row r="22" spans="1:74" s="87" customFormat="1" x14ac:dyDescent="0.25">
      <c r="A22" s="77" t="s">
        <v>34</v>
      </c>
      <c r="B22" s="88">
        <v>65494</v>
      </c>
      <c r="C22" s="79">
        <v>48000</v>
      </c>
      <c r="D22" s="80">
        <v>17494</v>
      </c>
      <c r="E22" s="93">
        <v>78592.800000000003</v>
      </c>
      <c r="F22" s="118">
        <f t="shared" si="2"/>
        <v>30592.800000000003</v>
      </c>
      <c r="G22" s="95">
        <v>6549.4</v>
      </c>
      <c r="H22" s="83">
        <v>6549.4</v>
      </c>
      <c r="I22" s="83">
        <v>6549.4</v>
      </c>
      <c r="J22" s="83">
        <v>6549.4</v>
      </c>
      <c r="K22" s="83">
        <v>6549.4</v>
      </c>
      <c r="L22" s="83">
        <v>6549.4</v>
      </c>
      <c r="M22" s="83">
        <v>6549.4</v>
      </c>
      <c r="N22" s="83">
        <v>6549.4</v>
      </c>
      <c r="O22" s="83">
        <v>6549.4</v>
      </c>
      <c r="P22" s="83">
        <v>6549.4</v>
      </c>
      <c r="Q22" s="83">
        <v>6549.4</v>
      </c>
      <c r="R22" s="83">
        <v>6549.4</v>
      </c>
      <c r="S22" s="84" t="e">
        <v>#REF!</v>
      </c>
      <c r="T22" s="84">
        <v>225481</v>
      </c>
      <c r="U22" s="84"/>
      <c r="V22" s="84"/>
      <c r="W22" s="85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86"/>
      <c r="AO22" s="86"/>
      <c r="AP22" s="86"/>
      <c r="AQ22" s="86"/>
      <c r="AR22" s="86"/>
      <c r="AS22" s="86"/>
      <c r="AT22" s="86"/>
      <c r="AU22" s="86"/>
      <c r="AV22" s="86"/>
      <c r="AW22" s="86"/>
      <c r="AX22" s="86"/>
      <c r="AY22" s="86"/>
      <c r="AZ22" s="86"/>
      <c r="BA22" s="86"/>
      <c r="BB22" s="86"/>
      <c r="BC22" s="86"/>
      <c r="BD22" s="86"/>
      <c r="BE22" s="86"/>
      <c r="BF22" s="86"/>
      <c r="BG22" s="86"/>
      <c r="BH22" s="86"/>
      <c r="BI22" s="86"/>
      <c r="BJ22" s="86"/>
      <c r="BK22" s="86"/>
      <c r="BL22" s="86"/>
      <c r="BM22" s="86"/>
      <c r="BN22" s="86"/>
      <c r="BO22" s="86"/>
      <c r="BP22" s="86"/>
      <c r="BQ22" s="86"/>
      <c r="BR22" s="86"/>
      <c r="BS22" s="86"/>
      <c r="BT22" s="86"/>
      <c r="BU22" s="86"/>
      <c r="BV22" s="86"/>
    </row>
    <row r="23" spans="1:74" s="87" customFormat="1" x14ac:dyDescent="0.25">
      <c r="A23" s="77" t="s">
        <v>47</v>
      </c>
      <c r="B23" s="88">
        <v>56545</v>
      </c>
      <c r="C23" s="79">
        <v>36000</v>
      </c>
      <c r="D23" s="80">
        <v>20545</v>
      </c>
      <c r="E23" s="93">
        <v>56545.000000000007</v>
      </c>
      <c r="F23" s="118">
        <f t="shared" si="2"/>
        <v>20545.000000000007</v>
      </c>
      <c r="G23" s="94">
        <v>4712.083333333333</v>
      </c>
      <c r="H23" s="90">
        <v>4712.083333333333</v>
      </c>
      <c r="I23" s="90">
        <v>4712.083333333333</v>
      </c>
      <c r="J23" s="90">
        <v>4712.083333333333</v>
      </c>
      <c r="K23" s="90">
        <v>4712.083333333333</v>
      </c>
      <c r="L23" s="90">
        <v>4712.083333333333</v>
      </c>
      <c r="M23" s="90">
        <v>4712.083333333333</v>
      </c>
      <c r="N23" s="90">
        <v>4712.083333333333</v>
      </c>
      <c r="O23" s="90">
        <v>4712.083333333333</v>
      </c>
      <c r="P23" s="90">
        <v>4712.083333333333</v>
      </c>
      <c r="Q23" s="90">
        <v>4712.083333333333</v>
      </c>
      <c r="R23" s="90">
        <v>4712.083333333333</v>
      </c>
      <c r="S23" s="84" t="e">
        <v>#REF!</v>
      </c>
      <c r="T23" s="84">
        <v>225481</v>
      </c>
      <c r="U23" s="84"/>
      <c r="V23" s="84"/>
      <c r="W23" s="85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86"/>
      <c r="AO23" s="86"/>
      <c r="AP23" s="86"/>
      <c r="AQ23" s="86"/>
      <c r="AR23" s="86"/>
      <c r="AS23" s="86"/>
      <c r="AT23" s="86"/>
      <c r="AU23" s="86"/>
      <c r="AV23" s="86"/>
      <c r="AW23" s="86"/>
      <c r="AX23" s="86"/>
      <c r="AY23" s="86"/>
      <c r="AZ23" s="86"/>
      <c r="BA23" s="86"/>
      <c r="BB23" s="86"/>
      <c r="BC23" s="86"/>
      <c r="BD23" s="86"/>
      <c r="BE23" s="86"/>
      <c r="BF23" s="86"/>
      <c r="BG23" s="86"/>
      <c r="BH23" s="86"/>
      <c r="BI23" s="86"/>
      <c r="BJ23" s="86"/>
      <c r="BK23" s="86"/>
      <c r="BL23" s="86"/>
      <c r="BM23" s="86"/>
      <c r="BN23" s="86"/>
      <c r="BO23" s="86"/>
      <c r="BP23" s="86"/>
      <c r="BQ23" s="86"/>
      <c r="BR23" s="86"/>
      <c r="BS23" s="86"/>
      <c r="BT23" s="86"/>
      <c r="BU23" s="86"/>
      <c r="BV23" s="86"/>
    </row>
    <row r="24" spans="1:74" s="87" customFormat="1" x14ac:dyDescent="0.25">
      <c r="A24" s="77" t="s">
        <v>44</v>
      </c>
      <c r="B24" s="88">
        <v>85538</v>
      </c>
      <c r="C24" s="79">
        <v>30000</v>
      </c>
      <c r="D24" s="80">
        <v>55538</v>
      </c>
      <c r="E24" s="93">
        <v>30000</v>
      </c>
      <c r="F24" s="118">
        <f t="shared" si="2"/>
        <v>0</v>
      </c>
      <c r="G24" s="95">
        <v>2500</v>
      </c>
      <c r="H24" s="83">
        <v>2500</v>
      </c>
      <c r="I24" s="83">
        <v>2500</v>
      </c>
      <c r="J24" s="83">
        <v>2500</v>
      </c>
      <c r="K24" s="83">
        <v>2500</v>
      </c>
      <c r="L24" s="83">
        <v>2500</v>
      </c>
      <c r="M24" s="83">
        <v>2500</v>
      </c>
      <c r="N24" s="83">
        <v>2500</v>
      </c>
      <c r="O24" s="83">
        <v>2500</v>
      </c>
      <c r="P24" s="83">
        <v>2500</v>
      </c>
      <c r="Q24" s="83">
        <v>2500</v>
      </c>
      <c r="R24" s="83">
        <v>2500</v>
      </c>
      <c r="S24" s="84" t="e">
        <v>#REF!</v>
      </c>
      <c r="T24" s="84">
        <v>225481</v>
      </c>
      <c r="U24" s="84"/>
      <c r="V24" s="84"/>
      <c r="W24" s="85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86"/>
      <c r="AO24" s="86"/>
      <c r="AP24" s="86"/>
      <c r="AQ24" s="86"/>
      <c r="AR24" s="86"/>
      <c r="AS24" s="86"/>
      <c r="AT24" s="86"/>
      <c r="AU24" s="86"/>
      <c r="AV24" s="86"/>
      <c r="AW24" s="86"/>
      <c r="AX24" s="86"/>
      <c r="AY24" s="86"/>
      <c r="AZ24" s="86"/>
      <c r="BA24" s="86"/>
      <c r="BB24" s="86"/>
      <c r="BC24" s="86"/>
      <c r="BD24" s="86"/>
      <c r="BE24" s="86"/>
      <c r="BF24" s="86"/>
      <c r="BG24" s="86"/>
      <c r="BH24" s="86"/>
      <c r="BI24" s="86"/>
      <c r="BJ24" s="86"/>
      <c r="BK24" s="86"/>
      <c r="BL24" s="86"/>
      <c r="BM24" s="86"/>
      <c r="BN24" s="86"/>
      <c r="BO24" s="86"/>
      <c r="BP24" s="86"/>
      <c r="BQ24" s="86"/>
      <c r="BR24" s="86"/>
      <c r="BS24" s="86"/>
      <c r="BT24" s="86"/>
      <c r="BU24" s="86"/>
      <c r="BV24" s="86"/>
    </row>
    <row r="25" spans="1:74" s="87" customFormat="1" x14ac:dyDescent="0.25">
      <c r="A25" s="77" t="s">
        <v>62</v>
      </c>
      <c r="B25" s="88">
        <v>171113</v>
      </c>
      <c r="C25" s="79">
        <v>30000</v>
      </c>
      <c r="D25" s="80">
        <v>141113</v>
      </c>
      <c r="E25" s="93">
        <v>85556.5</v>
      </c>
      <c r="F25" s="118">
        <f t="shared" si="2"/>
        <v>55556.5</v>
      </c>
      <c r="G25" s="95">
        <v>7129.708333333333</v>
      </c>
      <c r="H25" s="83">
        <v>7129.708333333333</v>
      </c>
      <c r="I25" s="83">
        <v>7129.708333333333</v>
      </c>
      <c r="J25" s="83">
        <v>7129.708333333333</v>
      </c>
      <c r="K25" s="83">
        <v>7129.708333333333</v>
      </c>
      <c r="L25" s="83">
        <v>7129.708333333333</v>
      </c>
      <c r="M25" s="83">
        <v>7129.708333333333</v>
      </c>
      <c r="N25" s="83">
        <v>7129.708333333333</v>
      </c>
      <c r="O25" s="83">
        <v>7129.708333333333</v>
      </c>
      <c r="P25" s="83">
        <v>7129.708333333333</v>
      </c>
      <c r="Q25" s="83">
        <v>7129.708333333333</v>
      </c>
      <c r="R25" s="83">
        <v>7129.708333333333</v>
      </c>
      <c r="S25" s="84"/>
      <c r="T25" s="84"/>
      <c r="U25" s="84"/>
      <c r="V25" s="84"/>
      <c r="W25" s="85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86"/>
      <c r="AO25" s="86"/>
      <c r="AP25" s="86"/>
      <c r="AQ25" s="86"/>
      <c r="AR25" s="86"/>
      <c r="AS25" s="86"/>
      <c r="AT25" s="86"/>
      <c r="AU25" s="86"/>
      <c r="AV25" s="86"/>
      <c r="AW25" s="86"/>
      <c r="AX25" s="86"/>
      <c r="AY25" s="86"/>
      <c r="AZ25" s="86"/>
      <c r="BA25" s="86"/>
      <c r="BB25" s="86"/>
      <c r="BC25" s="86"/>
      <c r="BD25" s="86"/>
      <c r="BE25" s="86"/>
      <c r="BF25" s="86"/>
      <c r="BG25" s="86"/>
      <c r="BH25" s="86"/>
      <c r="BI25" s="86"/>
      <c r="BJ25" s="86"/>
      <c r="BK25" s="86"/>
      <c r="BL25" s="86"/>
      <c r="BM25" s="86"/>
      <c r="BN25" s="86"/>
      <c r="BO25" s="86"/>
      <c r="BP25" s="86"/>
      <c r="BQ25" s="86"/>
      <c r="BR25" s="86"/>
      <c r="BS25" s="86"/>
      <c r="BT25" s="86"/>
      <c r="BU25" s="86"/>
      <c r="BV25" s="86"/>
    </row>
    <row r="26" spans="1:74" s="87" customFormat="1" x14ac:dyDescent="0.25">
      <c r="A26" s="77" t="s">
        <v>48</v>
      </c>
      <c r="B26" s="88">
        <v>72380</v>
      </c>
      <c r="C26" s="79">
        <v>60000</v>
      </c>
      <c r="D26" s="80">
        <v>12380</v>
      </c>
      <c r="E26" s="93">
        <v>50400</v>
      </c>
      <c r="F26" s="118">
        <f t="shared" si="2"/>
        <v>-9600</v>
      </c>
      <c r="G26" s="82">
        <v>4200</v>
      </c>
      <c r="H26" s="83">
        <v>4200</v>
      </c>
      <c r="I26" s="83">
        <v>4200</v>
      </c>
      <c r="J26" s="83">
        <v>4200</v>
      </c>
      <c r="K26" s="83">
        <v>4200</v>
      </c>
      <c r="L26" s="83">
        <v>4200</v>
      </c>
      <c r="M26" s="83">
        <v>4200</v>
      </c>
      <c r="N26" s="83">
        <v>4200</v>
      </c>
      <c r="O26" s="83">
        <v>4200</v>
      </c>
      <c r="P26" s="83">
        <v>4200</v>
      </c>
      <c r="Q26" s="83">
        <v>4200</v>
      </c>
      <c r="R26" s="83">
        <v>4200</v>
      </c>
      <c r="S26" s="84" t="e">
        <v>#REF!</v>
      </c>
      <c r="T26" s="84">
        <v>225481</v>
      </c>
      <c r="U26" s="84"/>
      <c r="V26" s="84"/>
      <c r="W26" s="85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  <c r="AU26" s="86"/>
      <c r="AV26" s="86"/>
      <c r="AW26" s="86"/>
      <c r="AX26" s="86"/>
      <c r="AY26" s="86"/>
      <c r="AZ26" s="86"/>
      <c r="BA26" s="86"/>
      <c r="BB26" s="86"/>
      <c r="BC26" s="86"/>
      <c r="BD26" s="86"/>
      <c r="BE26" s="86"/>
      <c r="BF26" s="86"/>
      <c r="BG26" s="86"/>
      <c r="BH26" s="86"/>
      <c r="BI26" s="86"/>
      <c r="BJ26" s="86"/>
      <c r="BK26" s="86"/>
      <c r="BL26" s="86"/>
      <c r="BM26" s="86"/>
      <c r="BN26" s="86"/>
      <c r="BO26" s="86"/>
      <c r="BP26" s="86"/>
      <c r="BQ26" s="86"/>
      <c r="BR26" s="86"/>
      <c r="BS26" s="86"/>
      <c r="BT26" s="86"/>
      <c r="BU26" s="86"/>
      <c r="BV26" s="86"/>
    </row>
    <row r="27" spans="1:74" s="87" customFormat="1" x14ac:dyDescent="0.25">
      <c r="A27" s="77" t="s">
        <v>49</v>
      </c>
      <c r="B27" s="88">
        <v>39171</v>
      </c>
      <c r="C27" s="79">
        <v>36000</v>
      </c>
      <c r="D27" s="80">
        <v>3171</v>
      </c>
      <c r="E27" s="93">
        <v>39171</v>
      </c>
      <c r="F27" s="118">
        <f t="shared" si="2"/>
        <v>3171</v>
      </c>
      <c r="G27" s="94">
        <v>3264.25</v>
      </c>
      <c r="H27" s="90">
        <v>3264.25</v>
      </c>
      <c r="I27" s="90">
        <v>3264.25</v>
      </c>
      <c r="J27" s="90">
        <v>3264.25</v>
      </c>
      <c r="K27" s="90">
        <v>3264.25</v>
      </c>
      <c r="L27" s="90">
        <v>3264.25</v>
      </c>
      <c r="M27" s="90">
        <v>3264.25</v>
      </c>
      <c r="N27" s="90">
        <v>3264.25</v>
      </c>
      <c r="O27" s="90">
        <v>3264.25</v>
      </c>
      <c r="P27" s="90">
        <v>3264.25</v>
      </c>
      <c r="Q27" s="90">
        <v>3264.25</v>
      </c>
      <c r="R27" s="90">
        <v>3264.25</v>
      </c>
      <c r="S27" s="84" t="e">
        <v>#REF!</v>
      </c>
      <c r="T27" s="84">
        <v>225481</v>
      </c>
      <c r="U27" s="84"/>
      <c r="V27" s="84"/>
      <c r="W27" s="85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  <c r="AU27" s="86"/>
      <c r="AV27" s="86"/>
      <c r="AW27" s="86"/>
      <c r="AX27" s="86"/>
      <c r="AY27" s="86"/>
      <c r="AZ27" s="86"/>
      <c r="BA27" s="86"/>
      <c r="BB27" s="86"/>
      <c r="BC27" s="86"/>
      <c r="BD27" s="86"/>
      <c r="BE27" s="86"/>
      <c r="BF27" s="86"/>
      <c r="BG27" s="86"/>
      <c r="BH27" s="86"/>
      <c r="BI27" s="86"/>
      <c r="BJ27" s="86"/>
      <c r="BK27" s="86"/>
      <c r="BL27" s="86"/>
      <c r="BM27" s="86"/>
      <c r="BN27" s="86"/>
      <c r="BO27" s="86"/>
      <c r="BP27" s="86"/>
      <c r="BQ27" s="86"/>
      <c r="BR27" s="86"/>
      <c r="BS27" s="86"/>
      <c r="BT27" s="86"/>
      <c r="BU27" s="86"/>
      <c r="BV27" s="86"/>
    </row>
    <row r="28" spans="1:74" s="87" customFormat="1" x14ac:dyDescent="0.25">
      <c r="A28" s="77" t="s">
        <v>24</v>
      </c>
      <c r="B28" s="88">
        <v>29392</v>
      </c>
      <c r="C28" s="79">
        <v>66000</v>
      </c>
      <c r="D28" s="80">
        <v>-36608</v>
      </c>
      <c r="E28" s="93">
        <v>100000</v>
      </c>
      <c r="F28" s="118">
        <f t="shared" si="2"/>
        <v>34000</v>
      </c>
      <c r="G28" s="94">
        <v>100000</v>
      </c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84" t="e">
        <v>#REF!</v>
      </c>
      <c r="T28" s="84">
        <v>225481</v>
      </c>
      <c r="U28" s="84"/>
      <c r="V28" s="84"/>
      <c r="W28" s="85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  <c r="AU28" s="86"/>
      <c r="AV28" s="86"/>
      <c r="AW28" s="86"/>
      <c r="AX28" s="86"/>
      <c r="AY28" s="86"/>
      <c r="AZ28" s="86"/>
      <c r="BA28" s="86"/>
      <c r="BB28" s="86"/>
      <c r="BC28" s="86"/>
      <c r="BD28" s="86"/>
      <c r="BE28" s="86"/>
      <c r="BF28" s="86"/>
      <c r="BG28" s="86"/>
      <c r="BH28" s="86"/>
      <c r="BI28" s="86"/>
      <c r="BJ28" s="86"/>
      <c r="BK28" s="86"/>
      <c r="BL28" s="86"/>
      <c r="BM28" s="86"/>
      <c r="BN28" s="86"/>
      <c r="BO28" s="86"/>
      <c r="BP28" s="86"/>
      <c r="BQ28" s="86"/>
      <c r="BR28" s="86"/>
      <c r="BS28" s="86"/>
      <c r="BT28" s="86"/>
      <c r="BU28" s="86"/>
      <c r="BV28" s="86"/>
    </row>
    <row r="29" spans="1:74" s="103" customFormat="1" x14ac:dyDescent="0.25">
      <c r="A29" s="96" t="s">
        <v>58</v>
      </c>
      <c r="B29" s="97"/>
      <c r="C29" s="97">
        <v>120000</v>
      </c>
      <c r="D29" s="98"/>
      <c r="E29" s="97">
        <v>230219.3664</v>
      </c>
      <c r="F29" s="97">
        <f t="shared" si="2"/>
        <v>110219.3664</v>
      </c>
      <c r="G29" s="99">
        <v>230219.3664</v>
      </c>
      <c r="H29" s="100">
        <v>0</v>
      </c>
      <c r="I29" s="100">
        <v>0</v>
      </c>
      <c r="J29" s="100">
        <v>0</v>
      </c>
      <c r="K29" s="100">
        <v>0</v>
      </c>
      <c r="L29" s="100">
        <v>0</v>
      </c>
      <c r="M29" s="100">
        <v>0</v>
      </c>
      <c r="N29" s="100">
        <v>0</v>
      </c>
      <c r="O29" s="100">
        <v>0</v>
      </c>
      <c r="P29" s="100">
        <v>0</v>
      </c>
      <c r="Q29" s="100">
        <v>0</v>
      </c>
      <c r="R29" s="100">
        <v>0</v>
      </c>
      <c r="S29" s="101"/>
      <c r="T29" s="101"/>
      <c r="U29" s="101"/>
      <c r="V29" s="101"/>
      <c r="W29" s="102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  <c r="AU29" s="86"/>
      <c r="AV29" s="86"/>
      <c r="AW29" s="86"/>
      <c r="AX29" s="86"/>
      <c r="AY29" s="86"/>
      <c r="AZ29" s="86"/>
      <c r="BA29" s="86"/>
      <c r="BB29" s="86"/>
      <c r="BC29" s="86"/>
      <c r="BD29" s="86"/>
      <c r="BE29" s="86"/>
      <c r="BF29" s="86"/>
      <c r="BG29" s="86"/>
      <c r="BH29" s="86"/>
      <c r="BI29" s="86"/>
      <c r="BJ29" s="86"/>
      <c r="BK29" s="86"/>
      <c r="BL29" s="86"/>
      <c r="BM29" s="86"/>
      <c r="BN29" s="86"/>
      <c r="BO29" s="86"/>
      <c r="BP29" s="86"/>
      <c r="BQ29" s="86"/>
      <c r="BR29" s="86"/>
      <c r="BS29" s="86"/>
      <c r="BT29" s="86"/>
      <c r="BU29" s="86"/>
      <c r="BV29" s="86"/>
    </row>
    <row r="30" spans="1:74" s="87" customFormat="1" x14ac:dyDescent="0.25">
      <c r="A30" s="77" t="s">
        <v>26</v>
      </c>
      <c r="B30" s="88">
        <v>3309</v>
      </c>
      <c r="C30" s="79">
        <v>12000</v>
      </c>
      <c r="D30" s="80">
        <v>-8691</v>
      </c>
      <c r="E30" s="93">
        <v>0</v>
      </c>
      <c r="F30" s="118">
        <f t="shared" si="2"/>
        <v>-12000</v>
      </c>
      <c r="G30" s="104"/>
      <c r="H30" s="105"/>
      <c r="I30" s="105"/>
      <c r="J30" s="105"/>
      <c r="K30" s="105"/>
      <c r="L30" s="105"/>
      <c r="M30" s="105"/>
      <c r="N30" s="105"/>
      <c r="O30" s="105"/>
      <c r="P30" s="105"/>
      <c r="Q30" s="105"/>
      <c r="R30" s="105"/>
      <c r="S30" s="84"/>
      <c r="T30" s="84"/>
      <c r="U30" s="84"/>
      <c r="V30" s="84"/>
      <c r="W30" s="85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  <c r="AU30" s="86"/>
      <c r="AV30" s="86"/>
      <c r="AW30" s="86"/>
      <c r="AX30" s="86"/>
      <c r="AY30" s="86"/>
      <c r="AZ30" s="86"/>
      <c r="BA30" s="86"/>
      <c r="BB30" s="86"/>
      <c r="BC30" s="86"/>
      <c r="BD30" s="86"/>
      <c r="BE30" s="86"/>
      <c r="BF30" s="86"/>
      <c r="BG30" s="86"/>
      <c r="BH30" s="86"/>
      <c r="BI30" s="86"/>
      <c r="BJ30" s="86"/>
      <c r="BK30" s="86"/>
      <c r="BL30" s="86"/>
      <c r="BM30" s="86"/>
      <c r="BN30" s="86"/>
      <c r="BO30" s="86"/>
      <c r="BP30" s="86"/>
      <c r="BQ30" s="86"/>
      <c r="BR30" s="86"/>
      <c r="BS30" s="86"/>
      <c r="BT30" s="86"/>
      <c r="BU30" s="86"/>
      <c r="BV30" s="86"/>
    </row>
    <row r="31" spans="1:74" s="103" customFormat="1" x14ac:dyDescent="0.25">
      <c r="A31" s="96" t="s">
        <v>29</v>
      </c>
      <c r="B31" s="97"/>
      <c r="C31" s="97"/>
      <c r="D31" s="98">
        <v>0</v>
      </c>
      <c r="E31" s="97">
        <v>59459.788800000009</v>
      </c>
      <c r="F31" s="97">
        <f t="shared" si="2"/>
        <v>59459.788800000009</v>
      </c>
      <c r="G31" s="99">
        <v>4954.9824000000008</v>
      </c>
      <c r="H31" s="100">
        <v>4954.9824000000008</v>
      </c>
      <c r="I31" s="100">
        <v>4954.9824000000008</v>
      </c>
      <c r="J31" s="100">
        <v>4954.9824000000008</v>
      </c>
      <c r="K31" s="100">
        <v>4954.9824000000008</v>
      </c>
      <c r="L31" s="100">
        <v>4954.9824000000008</v>
      </c>
      <c r="M31" s="100">
        <v>4954.9824000000008</v>
      </c>
      <c r="N31" s="100">
        <v>4954.9824000000008</v>
      </c>
      <c r="O31" s="100">
        <v>4954.9824000000008</v>
      </c>
      <c r="P31" s="100">
        <v>4954.9824000000008</v>
      </c>
      <c r="Q31" s="100">
        <v>4954.9824000000008</v>
      </c>
      <c r="R31" s="100">
        <v>4954.9824000000008</v>
      </c>
      <c r="S31" s="101"/>
      <c r="T31" s="101"/>
      <c r="U31" s="101"/>
      <c r="V31" s="101"/>
      <c r="W31" s="102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  <c r="AU31" s="86"/>
      <c r="AV31" s="86"/>
      <c r="AW31" s="86"/>
      <c r="AX31" s="86"/>
      <c r="AY31" s="86"/>
      <c r="AZ31" s="86"/>
      <c r="BA31" s="86"/>
      <c r="BB31" s="86"/>
      <c r="BC31" s="86"/>
      <c r="BD31" s="86"/>
      <c r="BE31" s="86"/>
      <c r="BF31" s="86"/>
      <c r="BG31" s="86"/>
      <c r="BH31" s="86"/>
      <c r="BI31" s="86"/>
      <c r="BJ31" s="86"/>
      <c r="BK31" s="86"/>
      <c r="BL31" s="86"/>
      <c r="BM31" s="86"/>
      <c r="BN31" s="86"/>
      <c r="BO31" s="86"/>
      <c r="BP31" s="86"/>
      <c r="BQ31" s="86"/>
      <c r="BR31" s="86"/>
      <c r="BS31" s="86"/>
      <c r="BT31" s="86"/>
      <c r="BU31" s="86"/>
      <c r="BV31" s="86"/>
    </row>
    <row r="32" spans="1:74" s="87" customFormat="1" x14ac:dyDescent="0.25">
      <c r="A32" s="77" t="s">
        <v>50</v>
      </c>
      <c r="B32" s="88"/>
      <c r="C32" s="79"/>
      <c r="D32" s="80">
        <v>0</v>
      </c>
      <c r="E32" s="93">
        <v>55000</v>
      </c>
      <c r="F32" s="118">
        <f t="shared" si="2"/>
        <v>55000</v>
      </c>
      <c r="G32" s="106">
        <v>55000</v>
      </c>
      <c r="H32" s="105"/>
      <c r="I32" s="105"/>
      <c r="J32" s="105"/>
      <c r="K32" s="105"/>
      <c r="L32" s="105"/>
      <c r="M32" s="105"/>
      <c r="N32" s="105"/>
      <c r="O32" s="105"/>
      <c r="P32" s="105"/>
      <c r="Q32" s="105"/>
      <c r="R32" s="104"/>
      <c r="S32" s="84"/>
      <c r="T32" s="84"/>
      <c r="U32" s="84"/>
      <c r="V32" s="84"/>
      <c r="W32" s="85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  <c r="AU32" s="86"/>
      <c r="AV32" s="86"/>
      <c r="AW32" s="86"/>
      <c r="AX32" s="86"/>
      <c r="AY32" s="86"/>
      <c r="AZ32" s="86"/>
    </row>
    <row r="33" spans="1:52" s="87" customFormat="1" x14ac:dyDescent="0.25">
      <c r="A33" s="77" t="s">
        <v>35</v>
      </c>
      <c r="B33" s="88">
        <v>163512</v>
      </c>
      <c r="C33" s="79">
        <v>161200</v>
      </c>
      <c r="D33" s="80">
        <v>2312</v>
      </c>
      <c r="E33" s="93">
        <v>179077.08</v>
      </c>
      <c r="F33" s="118">
        <f t="shared" si="2"/>
        <v>17877.079999999987</v>
      </c>
      <c r="G33" s="82">
        <v>14441.7</v>
      </c>
      <c r="H33" s="83">
        <v>14441.7</v>
      </c>
      <c r="I33" s="83">
        <v>14441.7</v>
      </c>
      <c r="J33" s="83">
        <v>14441.7</v>
      </c>
      <c r="K33" s="83">
        <v>14441.7</v>
      </c>
      <c r="L33" s="83">
        <v>14441.7</v>
      </c>
      <c r="M33" s="83">
        <v>14441.7</v>
      </c>
      <c r="N33" s="83">
        <v>15597.036000000002</v>
      </c>
      <c r="O33" s="83">
        <v>15597.036000000002</v>
      </c>
      <c r="P33" s="83">
        <v>15597.036000000002</v>
      </c>
      <c r="Q33" s="83">
        <v>15597.036000000002</v>
      </c>
      <c r="R33" s="83">
        <v>15597.036000000002</v>
      </c>
      <c r="S33" s="84">
        <v>-30245</v>
      </c>
      <c r="T33" s="84">
        <v>30245</v>
      </c>
      <c r="U33" s="84"/>
      <c r="V33" s="84"/>
      <c r="W33" s="85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</row>
    <row r="34" spans="1:52" s="87" customFormat="1" x14ac:dyDescent="0.25">
      <c r="A34" s="77" t="s">
        <v>5</v>
      </c>
      <c r="B34" s="88">
        <v>170100</v>
      </c>
      <c r="C34" s="79">
        <v>170100</v>
      </c>
      <c r="D34" s="80">
        <v>0</v>
      </c>
      <c r="E34" s="93">
        <v>182007</v>
      </c>
      <c r="F34" s="118">
        <f t="shared" si="2"/>
        <v>11907</v>
      </c>
      <c r="G34" s="94">
        <v>15167.25</v>
      </c>
      <c r="H34" s="90">
        <v>15167.25</v>
      </c>
      <c r="I34" s="90">
        <v>15167.25</v>
      </c>
      <c r="J34" s="90">
        <v>15167.25</v>
      </c>
      <c r="K34" s="90">
        <v>15167.25</v>
      </c>
      <c r="L34" s="90">
        <v>15167.25</v>
      </c>
      <c r="M34" s="90">
        <v>15167.25</v>
      </c>
      <c r="N34" s="90">
        <v>15167.25</v>
      </c>
      <c r="O34" s="90">
        <v>15167.25</v>
      </c>
      <c r="P34" s="90">
        <v>15167.25</v>
      </c>
      <c r="Q34" s="90">
        <v>15167.25</v>
      </c>
      <c r="R34" s="90">
        <v>15167.25</v>
      </c>
      <c r="S34" s="84">
        <v>-27955</v>
      </c>
      <c r="T34" s="84">
        <v>27955</v>
      </c>
      <c r="U34" s="84"/>
      <c r="V34" s="84"/>
      <c r="W34" s="85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  <c r="AU34" s="86"/>
      <c r="AV34" s="86"/>
      <c r="AW34" s="86"/>
      <c r="AX34" s="86"/>
      <c r="AY34" s="86"/>
      <c r="AZ34" s="86"/>
    </row>
    <row r="35" spans="1:52" s="87" customFormat="1" x14ac:dyDescent="0.25">
      <c r="A35" s="77" t="s">
        <v>30</v>
      </c>
      <c r="B35" s="88">
        <v>8496</v>
      </c>
      <c r="C35" s="79">
        <v>15600</v>
      </c>
      <c r="D35" s="80">
        <v>-7104</v>
      </c>
      <c r="E35" s="93">
        <v>15600</v>
      </c>
      <c r="F35" s="118">
        <f t="shared" si="2"/>
        <v>0</v>
      </c>
      <c r="G35" s="95">
        <v>15600</v>
      </c>
      <c r="H35" s="83"/>
      <c r="I35" s="83"/>
      <c r="J35" s="83"/>
      <c r="K35" s="83"/>
      <c r="L35" s="83"/>
      <c r="M35" s="83"/>
      <c r="N35" s="83"/>
      <c r="O35" s="83"/>
      <c r="P35" s="83"/>
      <c r="Q35" s="83"/>
      <c r="S35" s="84">
        <v>-14694</v>
      </c>
      <c r="T35" s="84">
        <v>14694</v>
      </c>
      <c r="U35" s="84"/>
      <c r="V35" s="84"/>
      <c r="W35" s="85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  <c r="AU35" s="86"/>
      <c r="AV35" s="86"/>
      <c r="AW35" s="86"/>
      <c r="AX35" s="86"/>
      <c r="AY35" s="86"/>
      <c r="AZ35" s="86"/>
    </row>
    <row r="36" spans="1:52" s="87" customFormat="1" x14ac:dyDescent="0.25">
      <c r="A36" s="77" t="s">
        <v>21</v>
      </c>
      <c r="B36" s="88"/>
      <c r="C36" s="79"/>
      <c r="D36" s="80">
        <v>0</v>
      </c>
      <c r="E36" s="93">
        <v>0</v>
      </c>
      <c r="F36" s="118">
        <f t="shared" si="2"/>
        <v>0</v>
      </c>
      <c r="G36" s="89">
        <v>0</v>
      </c>
      <c r="H36" s="90">
        <v>0</v>
      </c>
      <c r="I36" s="90">
        <v>0</v>
      </c>
      <c r="J36" s="90">
        <v>0</v>
      </c>
      <c r="K36" s="90">
        <v>0</v>
      </c>
      <c r="L36" s="90">
        <v>0</v>
      </c>
      <c r="M36" s="90">
        <v>0</v>
      </c>
      <c r="N36" s="90">
        <v>0</v>
      </c>
      <c r="O36" s="90">
        <v>0</v>
      </c>
      <c r="P36" s="90">
        <v>0</v>
      </c>
      <c r="Q36" s="90">
        <v>0</v>
      </c>
      <c r="R36" s="90">
        <v>0</v>
      </c>
      <c r="S36" s="84"/>
      <c r="T36" s="84"/>
      <c r="U36" s="84"/>
      <c r="V36" s="84"/>
      <c r="W36" s="85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  <c r="AU36" s="86"/>
      <c r="AV36" s="86"/>
      <c r="AW36" s="86"/>
      <c r="AX36" s="86"/>
      <c r="AY36" s="86"/>
      <c r="AZ36" s="86"/>
    </row>
    <row r="37" spans="1:52" s="87" customFormat="1" x14ac:dyDescent="0.25">
      <c r="A37" s="77" t="s">
        <v>22</v>
      </c>
      <c r="B37" s="88">
        <v>612518.41</v>
      </c>
      <c r="C37" s="79">
        <v>666730</v>
      </c>
      <c r="D37" s="80">
        <v>-54211.589999999967</v>
      </c>
      <c r="E37" s="93">
        <v>700770.22489166667</v>
      </c>
      <c r="F37" s="118">
        <f t="shared" si="2"/>
        <v>34040.224891666672</v>
      </c>
      <c r="G37" s="94">
        <v>54616.224891666672</v>
      </c>
      <c r="H37" s="83">
        <v>53846</v>
      </c>
      <c r="I37" s="83">
        <v>53846</v>
      </c>
      <c r="J37" s="83">
        <v>53846</v>
      </c>
      <c r="K37" s="83">
        <v>53846</v>
      </c>
      <c r="L37" s="83">
        <v>53846</v>
      </c>
      <c r="M37" s="83">
        <v>53846</v>
      </c>
      <c r="N37" s="83">
        <v>53846</v>
      </c>
      <c r="O37" s="83">
        <v>53846</v>
      </c>
      <c r="P37" s="83">
        <v>107692</v>
      </c>
      <c r="Q37" s="83">
        <v>53847</v>
      </c>
      <c r="R37" s="83">
        <v>53847</v>
      </c>
      <c r="S37" s="84">
        <v>-146138</v>
      </c>
      <c r="T37" s="84">
        <v>146138</v>
      </c>
      <c r="U37" s="84"/>
      <c r="V37" s="84"/>
      <c r="W37" s="85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  <c r="AU37" s="86"/>
      <c r="AV37" s="86"/>
      <c r="AW37" s="86"/>
      <c r="AX37" s="86"/>
      <c r="AY37" s="86"/>
      <c r="AZ37" s="86"/>
    </row>
    <row r="38" spans="1:52" s="87" customFormat="1" x14ac:dyDescent="0.25">
      <c r="A38" s="77" t="s">
        <v>36</v>
      </c>
      <c r="B38" s="88">
        <v>10404.379999999999</v>
      </c>
      <c r="C38" s="79"/>
      <c r="D38" s="80"/>
      <c r="E38" s="93">
        <v>0</v>
      </c>
      <c r="F38" s="118">
        <f t="shared" si="2"/>
        <v>0</v>
      </c>
      <c r="G38" s="94"/>
      <c r="H38" s="90"/>
      <c r="I38" s="90"/>
      <c r="J38" s="90"/>
      <c r="K38" s="90"/>
      <c r="L38" s="90"/>
      <c r="M38" s="90"/>
      <c r="N38" s="90"/>
      <c r="O38" s="90"/>
      <c r="P38" s="90"/>
      <c r="Q38" s="90"/>
      <c r="R38" s="90"/>
      <c r="S38" s="84"/>
      <c r="T38" s="84"/>
      <c r="U38" s="84"/>
      <c r="V38" s="84"/>
      <c r="W38" s="85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  <c r="AU38" s="86"/>
      <c r="AV38" s="86"/>
      <c r="AW38" s="86"/>
      <c r="AX38" s="86"/>
      <c r="AY38" s="86"/>
      <c r="AZ38" s="86"/>
    </row>
    <row r="39" spans="1:52" s="87" customFormat="1" x14ac:dyDescent="0.25">
      <c r="A39" s="77" t="s">
        <v>51</v>
      </c>
      <c r="B39" s="88">
        <v>48958.759999999995</v>
      </c>
      <c r="C39" s="79"/>
      <c r="D39" s="80">
        <v>48958.759999999995</v>
      </c>
      <c r="E39" s="93">
        <v>52385.873199999995</v>
      </c>
      <c r="F39" s="118">
        <f t="shared" si="2"/>
        <v>52385.873199999995</v>
      </c>
      <c r="G39" s="94">
        <v>52385.873199999995</v>
      </c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84"/>
      <c r="T39" s="84"/>
      <c r="U39" s="84"/>
      <c r="V39" s="84"/>
      <c r="W39" s="85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  <c r="AU39" s="86"/>
      <c r="AV39" s="86"/>
      <c r="AW39" s="86"/>
      <c r="AX39" s="86"/>
      <c r="AY39" s="86"/>
      <c r="AZ39" s="86"/>
    </row>
    <row r="40" spans="1:52" s="87" customFormat="1" x14ac:dyDescent="0.25">
      <c r="A40" s="77" t="s">
        <v>63</v>
      </c>
      <c r="B40" s="88">
        <v>73957.069999999992</v>
      </c>
      <c r="C40" s="79">
        <v>78343</v>
      </c>
      <c r="D40" s="80">
        <v>-4385.9300000000076</v>
      </c>
      <c r="E40" s="93">
        <v>80087</v>
      </c>
      <c r="F40" s="118">
        <f t="shared" si="2"/>
        <v>1744</v>
      </c>
      <c r="G40" s="82">
        <v>5590</v>
      </c>
      <c r="H40" s="83">
        <v>5590</v>
      </c>
      <c r="I40" s="83">
        <v>8537</v>
      </c>
      <c r="J40" s="83">
        <v>6037</v>
      </c>
      <c r="K40" s="83">
        <v>6037</v>
      </c>
      <c r="L40" s="83">
        <v>6037</v>
      </c>
      <c r="M40" s="83">
        <v>6037</v>
      </c>
      <c r="N40" s="83">
        <v>6037</v>
      </c>
      <c r="O40" s="83">
        <v>6037</v>
      </c>
      <c r="P40" s="83">
        <v>12074</v>
      </c>
      <c r="Q40" s="83">
        <v>6037</v>
      </c>
      <c r="R40" s="83">
        <v>6037</v>
      </c>
      <c r="S40" s="84">
        <v>-146138</v>
      </c>
      <c r="T40" s="84">
        <v>146138</v>
      </c>
      <c r="U40" s="84"/>
      <c r="V40" s="84"/>
      <c r="W40" s="85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  <c r="AU40" s="86"/>
      <c r="AV40" s="86"/>
      <c r="AW40" s="86"/>
      <c r="AX40" s="86"/>
      <c r="AY40" s="86"/>
      <c r="AZ40" s="86"/>
    </row>
    <row r="41" spans="1:52" s="87" customFormat="1" x14ac:dyDescent="0.25">
      <c r="A41" s="77" t="s">
        <v>52</v>
      </c>
      <c r="B41" s="88"/>
      <c r="C41" s="79"/>
      <c r="D41" s="80"/>
      <c r="E41" s="93">
        <v>1822.0025847183333</v>
      </c>
      <c r="F41" s="118">
        <f t="shared" si="2"/>
        <v>1822.0025847183333</v>
      </c>
      <c r="G41" s="82">
        <v>1822.0025847183333</v>
      </c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4"/>
      <c r="T41" s="84"/>
      <c r="U41" s="84"/>
      <c r="V41" s="84"/>
      <c r="W41" s="85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  <c r="AU41" s="86"/>
      <c r="AV41" s="86"/>
      <c r="AW41" s="86"/>
      <c r="AX41" s="86"/>
      <c r="AY41" s="86"/>
      <c r="AZ41" s="86"/>
    </row>
    <row r="42" spans="1:52" s="87" customFormat="1" x14ac:dyDescent="0.25">
      <c r="A42" s="77" t="s">
        <v>37</v>
      </c>
      <c r="B42" s="88">
        <v>1960518</v>
      </c>
      <c r="C42" s="79">
        <v>1933200</v>
      </c>
      <c r="D42" s="80">
        <v>27318</v>
      </c>
      <c r="E42" s="93">
        <v>2087079</v>
      </c>
      <c r="F42" s="118">
        <f t="shared" si="2"/>
        <v>153879</v>
      </c>
      <c r="G42" s="89">
        <v>167100</v>
      </c>
      <c r="H42" s="90">
        <v>167100</v>
      </c>
      <c r="I42" s="90">
        <v>167100</v>
      </c>
      <c r="J42" s="90">
        <v>167100</v>
      </c>
      <c r="K42" s="90">
        <v>167100</v>
      </c>
      <c r="L42" s="90">
        <v>178797</v>
      </c>
      <c r="M42" s="90">
        <v>178797</v>
      </c>
      <c r="N42" s="90">
        <v>178797</v>
      </c>
      <c r="O42" s="90">
        <v>178797</v>
      </c>
      <c r="P42" s="90">
        <v>178797</v>
      </c>
      <c r="Q42" s="90">
        <v>178797</v>
      </c>
      <c r="R42" s="90">
        <v>178797</v>
      </c>
      <c r="S42" s="84">
        <v>-335386</v>
      </c>
      <c r="T42" s="84">
        <v>335386</v>
      </c>
      <c r="U42" s="84"/>
      <c r="V42" s="84"/>
      <c r="W42" s="85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  <c r="AU42" s="86"/>
      <c r="AV42" s="86"/>
      <c r="AW42" s="86"/>
      <c r="AX42" s="86"/>
      <c r="AY42" s="86"/>
      <c r="AZ42" s="86"/>
    </row>
    <row r="43" spans="1:52" s="87" customFormat="1" x14ac:dyDescent="0.25">
      <c r="A43" s="77" t="s">
        <v>53</v>
      </c>
      <c r="B43" s="88">
        <v>7485</v>
      </c>
      <c r="C43" s="79">
        <v>96000</v>
      </c>
      <c r="D43" s="80">
        <v>-88515</v>
      </c>
      <c r="E43" s="93">
        <v>7859.25</v>
      </c>
      <c r="F43" s="118">
        <f t="shared" si="2"/>
        <v>-88140.75</v>
      </c>
      <c r="G43" s="82">
        <v>7859.25</v>
      </c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4">
        <v>-335386</v>
      </c>
      <c r="T43" s="84">
        <v>335386</v>
      </c>
      <c r="U43" s="84"/>
      <c r="V43" s="84"/>
      <c r="W43" s="85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  <c r="AU43" s="86"/>
      <c r="AV43" s="86"/>
      <c r="AW43" s="86"/>
      <c r="AX43" s="86"/>
      <c r="AY43" s="86"/>
      <c r="AZ43" s="86"/>
    </row>
    <row r="44" spans="1:52" s="87" customFormat="1" x14ac:dyDescent="0.25">
      <c r="A44" s="77" t="s">
        <v>42</v>
      </c>
      <c r="B44" s="88">
        <v>58363</v>
      </c>
      <c r="C44" s="79">
        <v>60000</v>
      </c>
      <c r="D44" s="80">
        <v>-1637</v>
      </c>
      <c r="E44" s="93">
        <v>62448.409999999982</v>
      </c>
      <c r="F44" s="118">
        <f t="shared" si="2"/>
        <v>2448.4099999999817</v>
      </c>
      <c r="G44" s="94">
        <v>5204.0341666666664</v>
      </c>
      <c r="H44" s="90">
        <v>5204.0341666666664</v>
      </c>
      <c r="I44" s="90">
        <v>5204.0341666666664</v>
      </c>
      <c r="J44" s="90">
        <v>5204.0341666666664</v>
      </c>
      <c r="K44" s="90">
        <v>5204.0341666666664</v>
      </c>
      <c r="L44" s="90">
        <v>5204.0341666666664</v>
      </c>
      <c r="M44" s="90">
        <v>5204.0341666666664</v>
      </c>
      <c r="N44" s="90">
        <v>5204.0341666666664</v>
      </c>
      <c r="O44" s="90">
        <v>5204.0341666666664</v>
      </c>
      <c r="P44" s="90">
        <v>5204.0341666666664</v>
      </c>
      <c r="Q44" s="90">
        <v>5204.0341666666664</v>
      </c>
      <c r="R44" s="90">
        <v>5204.0341666666664</v>
      </c>
      <c r="S44" s="84">
        <v>-335386</v>
      </c>
      <c r="T44" s="84">
        <v>335386</v>
      </c>
      <c r="U44" s="84"/>
      <c r="V44" s="84"/>
      <c r="W44" s="85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  <c r="AU44" s="86"/>
      <c r="AV44" s="86"/>
      <c r="AW44" s="86"/>
      <c r="AX44" s="86"/>
      <c r="AY44" s="86"/>
      <c r="AZ44" s="86"/>
    </row>
    <row r="45" spans="1:52" s="87" customFormat="1" x14ac:dyDescent="0.25">
      <c r="A45" s="77" t="s">
        <v>41</v>
      </c>
      <c r="B45" s="88">
        <v>11436</v>
      </c>
      <c r="C45" s="79">
        <v>13200</v>
      </c>
      <c r="D45" s="80">
        <v>-1764</v>
      </c>
      <c r="E45" s="93">
        <v>12007.799999999997</v>
      </c>
      <c r="F45" s="118">
        <f t="shared" si="2"/>
        <v>-1192.2000000000025</v>
      </c>
      <c r="G45" s="95">
        <v>1000.6500000000001</v>
      </c>
      <c r="H45" s="83">
        <v>1000.6500000000001</v>
      </c>
      <c r="I45" s="83">
        <v>1000.6500000000001</v>
      </c>
      <c r="J45" s="83">
        <v>1000.6500000000001</v>
      </c>
      <c r="K45" s="83">
        <v>1000.6500000000001</v>
      </c>
      <c r="L45" s="83">
        <v>1000.6500000000001</v>
      </c>
      <c r="M45" s="83">
        <v>1000.6500000000001</v>
      </c>
      <c r="N45" s="83">
        <v>1000.6500000000001</v>
      </c>
      <c r="O45" s="83">
        <v>1000.6500000000001</v>
      </c>
      <c r="P45" s="83">
        <v>1000.6500000000001</v>
      </c>
      <c r="Q45" s="83">
        <v>1000.6500000000001</v>
      </c>
      <c r="R45" s="83">
        <v>1000.6500000000001</v>
      </c>
      <c r="S45" s="84">
        <v>-6482</v>
      </c>
      <c r="T45" s="84">
        <v>6482</v>
      </c>
      <c r="U45" s="84"/>
      <c r="V45" s="84"/>
      <c r="W45" s="85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  <c r="AU45" s="86"/>
      <c r="AV45" s="86"/>
      <c r="AW45" s="86"/>
      <c r="AX45" s="86"/>
      <c r="AY45" s="86"/>
      <c r="AZ45" s="86"/>
    </row>
    <row r="46" spans="1:52" s="87" customFormat="1" x14ac:dyDescent="0.25">
      <c r="A46" s="77" t="s">
        <v>38</v>
      </c>
      <c r="B46" s="88">
        <v>2370</v>
      </c>
      <c r="C46" s="79">
        <v>7200</v>
      </c>
      <c r="D46" s="80">
        <v>-4830</v>
      </c>
      <c r="E46" s="93">
        <v>7200</v>
      </c>
      <c r="F46" s="118">
        <f t="shared" si="2"/>
        <v>0</v>
      </c>
      <c r="G46" s="94">
        <v>600</v>
      </c>
      <c r="H46" s="90">
        <v>600</v>
      </c>
      <c r="I46" s="90">
        <v>600</v>
      </c>
      <c r="J46" s="90">
        <v>600</v>
      </c>
      <c r="K46" s="90">
        <v>600</v>
      </c>
      <c r="L46" s="90">
        <v>600</v>
      </c>
      <c r="M46" s="90">
        <v>600</v>
      </c>
      <c r="N46" s="90">
        <v>600</v>
      </c>
      <c r="O46" s="90">
        <v>600</v>
      </c>
      <c r="P46" s="90">
        <v>600</v>
      </c>
      <c r="Q46" s="90">
        <v>600</v>
      </c>
      <c r="R46" s="90">
        <v>600</v>
      </c>
      <c r="S46" s="84">
        <v>-48252</v>
      </c>
      <c r="T46" s="84">
        <v>48252</v>
      </c>
      <c r="U46" s="84"/>
      <c r="V46" s="84"/>
      <c r="W46" s="85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</row>
    <row r="47" spans="1:52" s="87" customFormat="1" x14ac:dyDescent="0.25">
      <c r="A47" s="77" t="s">
        <v>6</v>
      </c>
      <c r="B47" s="88">
        <v>17510</v>
      </c>
      <c r="C47" s="79">
        <v>23000</v>
      </c>
      <c r="D47" s="80">
        <v>-5490</v>
      </c>
      <c r="E47" s="93">
        <v>18385.5</v>
      </c>
      <c r="F47" s="118">
        <f t="shared" si="2"/>
        <v>-4614.5</v>
      </c>
      <c r="G47" s="95">
        <v>18385.5</v>
      </c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4">
        <v>161</v>
      </c>
      <c r="T47" s="84">
        <v>-161</v>
      </c>
      <c r="U47" s="84"/>
      <c r="V47" s="84"/>
      <c r="W47" s="85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  <c r="AU47" s="86"/>
      <c r="AV47" s="86"/>
      <c r="AW47" s="86"/>
      <c r="AX47" s="86"/>
      <c r="AY47" s="86"/>
      <c r="AZ47" s="86"/>
    </row>
    <row r="48" spans="1:52" s="87" customFormat="1" ht="15.75" thickBot="1" x14ac:dyDescent="0.3">
      <c r="A48" s="77" t="s">
        <v>20</v>
      </c>
      <c r="B48" s="107">
        <v>71190</v>
      </c>
      <c r="C48" s="108">
        <v>35000</v>
      </c>
      <c r="D48" s="109">
        <v>36190</v>
      </c>
      <c r="E48" s="110">
        <v>35000</v>
      </c>
      <c r="F48" s="118">
        <f t="shared" si="2"/>
        <v>0</v>
      </c>
      <c r="G48" s="94">
        <v>35000</v>
      </c>
      <c r="H48" s="111"/>
      <c r="I48" s="111"/>
      <c r="J48" s="111"/>
      <c r="K48" s="111"/>
      <c r="L48" s="111"/>
      <c r="M48" s="111"/>
      <c r="N48" s="111"/>
      <c r="O48" s="111"/>
      <c r="P48" s="111"/>
      <c r="Q48" s="111"/>
      <c r="R48" s="111"/>
      <c r="S48" s="112">
        <v>-1603</v>
      </c>
      <c r="T48" s="112">
        <v>1603</v>
      </c>
      <c r="U48" s="112"/>
      <c r="V48" s="112"/>
      <c r="W48" s="113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  <c r="AU48" s="86"/>
      <c r="AV48" s="86"/>
      <c r="AW48" s="86"/>
      <c r="AX48" s="86"/>
      <c r="AY48" s="86"/>
      <c r="AZ48" s="86"/>
    </row>
    <row r="49" spans="1:23" ht="15.75" thickBot="1" x14ac:dyDescent="0.3">
      <c r="A49" s="19"/>
      <c r="B49" s="31">
        <f t="shared" ref="B49" si="3">SUM(B18:B48)</f>
        <v>4450100.6199999992</v>
      </c>
      <c r="C49" s="31">
        <f t="shared" ref="C49" si="4">SUM(C18:C48)</f>
        <v>4458573</v>
      </c>
      <c r="D49" s="31">
        <f t="shared" ref="D49" si="5">SUM(D18:D48)</f>
        <v>101123.24000000005</v>
      </c>
      <c r="E49" s="31">
        <f t="shared" ref="E49" si="6">SUM(E18:E48)</f>
        <v>4983375.5958763845</v>
      </c>
      <c r="F49" s="31">
        <f t="shared" ref="F49" si="7">SUM(F18:F48)</f>
        <v>524802.59587638499</v>
      </c>
      <c r="G49" s="31">
        <f t="shared" ref="G49" si="8">SUM(G18:G48)</f>
        <v>947882.86697638489</v>
      </c>
      <c r="H49" s="31">
        <f t="shared" ref="H49" si="9">SUM(H18:H48)</f>
        <v>352816.54990000004</v>
      </c>
      <c r="I49" s="31">
        <f t="shared" ref="I49" si="10">SUM(I18:I48)</f>
        <v>355763.54990000004</v>
      </c>
      <c r="J49" s="31">
        <f t="shared" ref="J49" si="11">SUM(J18:J48)</f>
        <v>353263.54990000004</v>
      </c>
      <c r="K49" s="31">
        <f t="shared" ref="K49" si="12">SUM(K18:K48)</f>
        <v>353263.54990000004</v>
      </c>
      <c r="L49" s="31">
        <f t="shared" ref="L49" si="13">SUM(L18:L48)</f>
        <v>364960.54990000004</v>
      </c>
      <c r="M49" s="31">
        <f t="shared" ref="M49" si="14">SUM(M18:M48)</f>
        <v>364960.54990000004</v>
      </c>
      <c r="N49" s="31">
        <f t="shared" ref="N49" si="15">SUM(N18:N48)</f>
        <v>366115.88590000005</v>
      </c>
      <c r="O49" s="31">
        <f t="shared" ref="O49" si="16">SUM(O18:O48)</f>
        <v>366115.88590000005</v>
      </c>
      <c r="P49" s="31">
        <f t="shared" ref="P49" si="17">SUM(P18:P48)</f>
        <v>425998.88590000005</v>
      </c>
      <c r="Q49" s="31">
        <f t="shared" ref="Q49" si="18">SUM(Q18:Q48)</f>
        <v>366116.88590000005</v>
      </c>
      <c r="R49" s="31">
        <f t="shared" ref="R49" si="19">SUM(R18:R48)</f>
        <v>366116.88590000005</v>
      </c>
      <c r="S49" s="32" t="e">
        <v>#REF!</v>
      </c>
      <c r="T49" s="32">
        <v>3040476</v>
      </c>
      <c r="U49" s="32"/>
      <c r="V49" s="32"/>
      <c r="W49" s="33"/>
    </row>
    <row r="50" spans="1:23" ht="15.75" thickBot="1" x14ac:dyDescent="0.3">
      <c r="A50" s="1"/>
      <c r="B50" s="1"/>
      <c r="C50" s="1"/>
      <c r="D50" s="1"/>
      <c r="E50" s="125"/>
      <c r="F50" s="1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</row>
    <row r="51" spans="1:23" ht="15.75" thickBot="1" x14ac:dyDescent="0.3">
      <c r="A51" s="127" t="s">
        <v>61</v>
      </c>
      <c r="B51" s="126">
        <f>B15-B49</f>
        <v>296276.74000000115</v>
      </c>
      <c r="C51" s="126">
        <f t="shared" ref="C51:F51" si="20">C15-C49</f>
        <v>196679</v>
      </c>
      <c r="D51" s="126">
        <f t="shared" si="20"/>
        <v>-9997.8800000000483</v>
      </c>
      <c r="E51" s="126">
        <f t="shared" si="20"/>
        <v>66386.202923616394</v>
      </c>
      <c r="F51" s="128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</row>
    <row r="52" spans="1:23" x14ac:dyDescent="0.25"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</row>
    <row r="53" spans="1:23" x14ac:dyDescent="0.25"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</row>
    <row r="54" spans="1:23" x14ac:dyDescent="0.25"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</row>
    <row r="55" spans="1:23" x14ac:dyDescent="0.25"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</row>
    <row r="56" spans="1:23" x14ac:dyDescent="0.25"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</row>
    <row r="57" spans="1:23" x14ac:dyDescent="0.25">
      <c r="A57" s="1"/>
      <c r="B57" s="1"/>
      <c r="C57" s="1"/>
      <c r="D57" s="1"/>
      <c r="E57" s="1"/>
      <c r="F57" s="1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</row>
    <row r="58" spans="1:23" x14ac:dyDescent="0.25"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</row>
    <row r="59" spans="1:23" x14ac:dyDescent="0.25"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</row>
    <row r="60" spans="1:23" x14ac:dyDescent="0.25">
      <c r="G60" s="20"/>
      <c r="H60" s="20"/>
      <c r="I60" s="20"/>
      <c r="J60" s="20"/>
      <c r="K60" s="20"/>
      <c r="L60" s="20"/>
      <c r="M60" s="20"/>
      <c r="N60" s="20"/>
      <c r="O60" s="20"/>
      <c r="P60" s="20"/>
      <c r="Q60" s="20"/>
      <c r="R60" s="20"/>
    </row>
    <row r="61" spans="1:23" x14ac:dyDescent="0.25"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</row>
    <row r="62" spans="1:23" x14ac:dyDescent="0.25"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</row>
    <row r="63" spans="1:23" x14ac:dyDescent="0.25"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</row>
    <row r="64" spans="1:23" x14ac:dyDescent="0.25">
      <c r="G64" s="20"/>
      <c r="H64" s="20"/>
      <c r="I64" s="20"/>
      <c r="J64" s="20"/>
      <c r="K64" s="20"/>
      <c r="L64" s="20"/>
      <c r="M64" s="20"/>
      <c r="N64" s="20"/>
      <c r="O64" s="20"/>
      <c r="P64" s="20"/>
      <c r="Q64" s="20"/>
      <c r="R64" s="20"/>
    </row>
    <row r="65" spans="7:23" x14ac:dyDescent="0.25"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</row>
    <row r="66" spans="7:23" x14ac:dyDescent="0.25"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</row>
    <row r="71" spans="7:23" x14ac:dyDescent="0.25">
      <c r="G71" s="21"/>
      <c r="H71" s="22"/>
      <c r="I71" s="23"/>
      <c r="J71" s="22"/>
      <c r="K71" s="23"/>
      <c r="L71" s="22"/>
      <c r="M71" s="22"/>
      <c r="N71" s="22"/>
      <c r="O71" s="22"/>
      <c r="P71" s="22"/>
      <c r="Q71" s="24"/>
      <c r="R71" s="22"/>
    </row>
    <row r="72" spans="7:23" x14ac:dyDescent="0.25">
      <c r="Q72" s="24"/>
    </row>
    <row r="73" spans="7:23" x14ac:dyDescent="0.25"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</row>
    <row r="74" spans="7:23" x14ac:dyDescent="0.25"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</row>
    <row r="75" spans="7:23" x14ac:dyDescent="0.25"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</row>
    <row r="76" spans="7:23" x14ac:dyDescent="0.25"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</row>
    <row r="77" spans="7:23" x14ac:dyDescent="0.25"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</row>
    <row r="78" spans="7:23" x14ac:dyDescent="0.25"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</row>
    <row r="79" spans="7:23" x14ac:dyDescent="0.25"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</row>
    <row r="80" spans="7:23" x14ac:dyDescent="0.25"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</row>
    <row r="81" spans="7:23" x14ac:dyDescent="0.25"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</row>
    <row r="82" spans="7:23" x14ac:dyDescent="0.25"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</row>
    <row r="83" spans="7:23" x14ac:dyDescent="0.25"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</row>
    <row r="84" spans="7:23" x14ac:dyDescent="0.25"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</row>
    <row r="85" spans="7:23" x14ac:dyDescent="0.25"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</row>
    <row r="86" spans="7:23" x14ac:dyDescent="0.25"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</row>
    <row r="87" spans="7:23" x14ac:dyDescent="0.25"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</row>
    <row r="88" spans="7:23" x14ac:dyDescent="0.25"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</row>
    <row r="89" spans="7:23" x14ac:dyDescent="0.25"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</row>
    <row r="90" spans="7:23" x14ac:dyDescent="0.25"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</row>
    <row r="91" spans="7:23" x14ac:dyDescent="0.25"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</row>
    <row r="92" spans="7:23" x14ac:dyDescent="0.25"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</row>
    <row r="93" spans="7:23" x14ac:dyDescent="0.25"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</row>
    <row r="94" spans="7:23" x14ac:dyDescent="0.25"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</row>
    <row r="95" spans="7:23" x14ac:dyDescent="0.25"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</row>
    <row r="96" spans="7:23" x14ac:dyDescent="0.25"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</row>
    <row r="97" spans="9:15" ht="15.75" thickBot="1" x14ac:dyDescent="0.3">
      <c r="O97" s="25"/>
    </row>
    <row r="98" spans="9:15" ht="15.75" thickTop="1" x14ac:dyDescent="0.25"/>
    <row r="99" spans="9:15" x14ac:dyDescent="0.25">
      <c r="I99" s="8"/>
      <c r="K99" s="8"/>
      <c r="O99" s="8"/>
    </row>
    <row r="101" spans="9:15" x14ac:dyDescent="0.25">
      <c r="I101" s="8"/>
      <c r="K101" s="8"/>
    </row>
    <row r="107" spans="9:15" x14ac:dyDescent="0.25">
      <c r="I107" s="8"/>
    </row>
    <row r="110" spans="9:15" x14ac:dyDescent="0.25">
      <c r="I110" s="8"/>
    </row>
    <row r="113" spans="9:9" x14ac:dyDescent="0.25">
      <c r="I113" s="8"/>
    </row>
    <row r="114" spans="9:9" x14ac:dyDescent="0.25">
      <c r="I114" s="8"/>
    </row>
  </sheetData>
  <mergeCells count="2">
    <mergeCell ref="B3:D3"/>
    <mergeCell ref="Q1:R1"/>
  </mergeCells>
  <pageMargins left="0.25" right="0.25" top="0.75" bottom="0.75" header="0.3" footer="0.3"/>
  <pageSetup paperSize="8" scale="91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BUDGET 2023</vt:lpstr>
      <vt:lpstr>'BUDGET 2023'!Print_Area</vt:lpstr>
      <vt:lpstr>'BUDGET 2023'!Print_Titles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Swardt</dc:creator>
  <cp:lastModifiedBy>Mark Wylie</cp:lastModifiedBy>
  <cp:lastPrinted>2022-04-14T08:51:03Z</cp:lastPrinted>
  <dcterms:created xsi:type="dcterms:W3CDTF">2013-02-22T07:01:32Z</dcterms:created>
  <dcterms:modified xsi:type="dcterms:W3CDTF">2022-04-14T08:52:24Z</dcterms:modified>
</cp:coreProperties>
</file>